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ał nr 2" sheetId="1" r:id="rId1"/>
  </sheets>
  <definedNames/>
  <calcPr fullCalcOnLoad="1"/>
</workbook>
</file>

<file path=xl/sharedStrings.xml><?xml version="1.0" encoding="utf-8"?>
<sst xmlns="http://schemas.openxmlformats.org/spreadsheetml/2006/main" count="180" uniqueCount="83">
  <si>
    <t>Limity wydatków Gminy Barlinek na wieloletnie programy inwestycyjne w latach 2010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</si>
  <si>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</si>
  <si>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</si>
  <si>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</si>
  <si>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</si>
  <si>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</si>
  <si>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</si>
  <si>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</si>
  <si>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 (w zł).</t>
  </si>
  <si>
    <t>Źródła finansowania.</t>
  </si>
  <si>
    <t>Planowane wydatki w latach  (w zł).</t>
  </si>
  <si>
    <t>Rok rozpoczęcia.</t>
  </si>
  <si>
    <t>Rok zakończenia.</t>
  </si>
  <si>
    <t>po roku 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</si>
  <si>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</si>
  <si>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</si>
  <si>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</si>
  <si>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</si>
  <si>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</si>
  <si>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</si>
  <si>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</si>
  <si>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</si>
  <si>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</si>
  <si>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</si>
  <si>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</si>
  <si>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</si>
  <si>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</si>
  <si>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Budowa stacji i sieci wodociągowej w Moczydle.</t>
  </si>
  <si>
    <t>Gmina Barlinek.</t>
  </si>
  <si>
    <t>OGÓŁEM:</t>
  </si>
  <si>
    <t>kredyty, pożyczki i obligacje</t>
  </si>
  <si>
    <t>środki JST</t>
  </si>
  <si>
    <t>inne środki</t>
  </si>
  <si>
    <t>2</t>
  </si>
  <si>
    <t>Budowa sieci wodociągowej ulicy Fabrycznej w Barlinku.</t>
  </si>
  <si>
    <t>Gmina Barlinek</t>
  </si>
  <si>
    <t xml:space="preserve">inne środki </t>
  </si>
  <si>
    <t>3</t>
  </si>
  <si>
    <t>Przebudowa drogi wojewódzkiej Nr 156 na odcinku Mostkowo-Barlinek planowanego do realizacji przez Województwo Zachodniopomorskie</t>
  </si>
  <si>
    <t>4</t>
  </si>
  <si>
    <t>Przebudowa dróg gminnych.</t>
  </si>
  <si>
    <t>zał nr 1</t>
  </si>
  <si>
    <t>5</t>
  </si>
  <si>
    <t>Budowa ścieżki rowerowej z Barlinka do Krzynki (wraz z budową promenady nad J. Barlineckim).</t>
  </si>
  <si>
    <t>6</t>
  </si>
  <si>
    <t>Przebudowa drogi gminnej w Mostkowie</t>
  </si>
  <si>
    <t>7</t>
  </si>
  <si>
    <t>Przebudowa ulic Żabiej i Podwale wraz z budową parkingów i zagospodarowaniem terenu.</t>
  </si>
  <si>
    <t>8</t>
  </si>
  <si>
    <t>Modernizacja drogi wewnętrznej w Rychnowie</t>
  </si>
  <si>
    <t>9</t>
  </si>
  <si>
    <t>Modernizacja strażnicy OSP w Barlinku na potrzeby Gminnego Centrum ratownictwa</t>
  </si>
  <si>
    <t>10</t>
  </si>
  <si>
    <t>SUMA</t>
  </si>
  <si>
    <t>Termomodernizacja obiektów użyteczności publicznej Powiatu Myśliborskiego: Termomodernizacja Szkoły Podstawowej Nr 1</t>
  </si>
  <si>
    <t>Termomodernizacja obiektów użyteczności publicznej Powiatu Myśliborskiego:Termomodernizacja Gimnazjum Publicznego Nr 1</t>
  </si>
  <si>
    <t>11</t>
  </si>
  <si>
    <t>Uporządkowanie gospodarki wodnej – ściekowej na terenie aglomeracji Barlinek i Mostkowo – Gmina Barlinek</t>
  </si>
  <si>
    <t xml:space="preserve">Przedsiębiorstwo Wodociągowo- Kanalizacyjne „Płonia” </t>
  </si>
  <si>
    <t>12</t>
  </si>
  <si>
    <t>Budowa sieci kanalizacyjnej ulicy Fabrycznej w Barlinku.</t>
  </si>
  <si>
    <t>13</t>
  </si>
  <si>
    <t>Poprawa zagospodarowania infrastruktury sportowej wsi Mostkowo w gminie Barlinek.</t>
  </si>
  <si>
    <t>14</t>
  </si>
  <si>
    <t>Rozbudowa oraz zmiana sposobu użytkowania budynku usługowego na świetlicę wiejską wraz z jej wyposażeniem i zagospodarowaniem terenu w miejscowości Dzikowo, gmina Barlinek</t>
  </si>
  <si>
    <t>15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</si>
  <si>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</si>
  <si>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</si>
  <si>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16</t>
  </si>
  <si>
    <t>Biblioteka miejska w Barlinku- zmiana sposobu użytkowanie budynku przy ul. Gorzowskiej</t>
  </si>
  <si>
    <t>17</t>
  </si>
  <si>
    <t>Rozwój infrastruktury sportowej Prenzlau-Barlinek (przebudowa boiska treningowego wraz z zapleczem socjalno-technicznym w Barlinku).</t>
  </si>
  <si>
    <t>18</t>
  </si>
  <si>
    <t>Przebudowa boiska piłkarskiego wraz z zapleczem techniczno -socjalnym przy ul. Sportowej w Barlinku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</si>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</sst>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#,##0.00"/>
  </numFmts>
  <fonts count="13">
    <font>
      <sz val="10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5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right" wrapText="1"/>
    </xf>
    <xf numFmtId="166" fontId="4" fillId="0" borderId="3" xfId="0" applyNumberFormat="1" applyFont="1" applyFill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6" fontId="4" fillId="0" borderId="3" xfId="0" applyNumberFormat="1" applyFont="1" applyBorder="1" applyAlignment="1">
      <alignment horizontal="right" vertical="center" wrapText="1"/>
    </xf>
    <xf numFmtId="164" fontId="4" fillId="0" borderId="3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right" wrapText="1"/>
    </xf>
    <xf numFmtId="166" fontId="4" fillId="0" borderId="3" xfId="0" applyNumberFormat="1" applyFont="1" applyBorder="1" applyAlignment="1">
      <alignment wrapText="1"/>
    </xf>
    <xf numFmtId="166" fontId="4" fillId="0" borderId="3" xfId="0" applyNumberFormat="1" applyFont="1" applyFill="1" applyBorder="1" applyAlignment="1">
      <alignment wrapText="1"/>
    </xf>
    <xf numFmtId="165" fontId="4" fillId="0" borderId="3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right" wrapText="1"/>
    </xf>
    <xf numFmtId="166" fontId="7" fillId="0" borderId="3" xfId="0" applyNumberFormat="1" applyFont="1" applyFill="1" applyBorder="1" applyAlignment="1">
      <alignment horizontal="center" wrapText="1"/>
    </xf>
    <xf numFmtId="166" fontId="7" fillId="0" borderId="3" xfId="0" applyNumberFormat="1" applyFont="1" applyBorder="1" applyAlignment="1">
      <alignment horizontal="right" vertical="center" wrapText="1"/>
    </xf>
    <xf numFmtId="164" fontId="7" fillId="0" borderId="3" xfId="0" applyFont="1" applyFill="1" applyBorder="1" applyAlignment="1">
      <alignment horizontal="center" wrapText="1"/>
    </xf>
    <xf numFmtId="166" fontId="8" fillId="0" borderId="3" xfId="0" applyNumberFormat="1" applyFont="1" applyBorder="1" applyAlignment="1">
      <alignment horizontal="right"/>
    </xf>
    <xf numFmtId="164" fontId="7" fillId="0" borderId="3" xfId="0" applyFont="1" applyBorder="1" applyAlignment="1">
      <alignment horizontal="left" vertical="center" wrapText="1"/>
    </xf>
    <xf numFmtId="168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6" fontId="7" fillId="0" borderId="3" xfId="0" applyNumberFormat="1" applyFont="1" applyBorder="1" applyAlignment="1">
      <alignment horizontal="right" wrapText="1"/>
    </xf>
    <xf numFmtId="166" fontId="5" fillId="0" borderId="3" xfId="0" applyNumberFormat="1" applyFont="1" applyFill="1" applyBorder="1" applyAlignment="1">
      <alignment horizontal="right" wrapText="1"/>
    </xf>
    <xf numFmtId="166" fontId="5" fillId="0" borderId="3" xfId="0" applyNumberFormat="1" applyFont="1" applyBorder="1" applyAlignment="1">
      <alignment horizontal="right" wrapText="1"/>
    </xf>
    <xf numFmtId="164" fontId="4" fillId="0" borderId="3" xfId="0" applyFont="1" applyBorder="1" applyAlignment="1">
      <alignment wrapText="1"/>
    </xf>
    <xf numFmtId="164" fontId="9" fillId="0" borderId="3" xfId="0" applyFont="1" applyFill="1" applyBorder="1" applyAlignment="1">
      <alignment horizontal="left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vertical="center" wrapText="1"/>
    </xf>
    <xf numFmtId="167" fontId="8" fillId="0" borderId="0" xfId="0" applyNumberFormat="1" applyFont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 horizontal="right"/>
    </xf>
    <xf numFmtId="164" fontId="7" fillId="0" borderId="3" xfId="0" applyFont="1" applyBorder="1" applyAlignment="1">
      <alignment wrapText="1"/>
    </xf>
    <xf numFmtId="167" fontId="10" fillId="0" borderId="0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64" fontId="4" fillId="0" borderId="3" xfId="0" applyFont="1" applyBorder="1" applyAlignment="1">
      <alignment vertical="center" wrapText="1"/>
    </xf>
    <xf numFmtId="164" fontId="7" fillId="0" borderId="3" xfId="0" applyFont="1" applyBorder="1" applyAlignment="1">
      <alignment vertical="center" wrapText="1"/>
    </xf>
    <xf numFmtId="164" fontId="11" fillId="0" borderId="0" xfId="0" applyFont="1" applyBorder="1" applyAlignment="1">
      <alignment/>
    </xf>
    <xf numFmtId="165" fontId="1" fillId="0" borderId="4" xfId="0" applyNumberFormat="1" applyFont="1" applyBorder="1" applyAlignment="1">
      <alignment/>
    </xf>
    <xf numFmtId="167" fontId="10" fillId="0" borderId="5" xfId="0" applyNumberFormat="1" applyFont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167" fontId="10" fillId="0" borderId="2" xfId="0" applyNumberFormat="1" applyFont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164" fontId="1" fillId="0" borderId="16" xfId="0" applyFont="1" applyFill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1" fillId="0" borderId="18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right"/>
    </xf>
    <xf numFmtId="166" fontId="1" fillId="0" borderId="19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vertical="center" wrapText="1"/>
    </xf>
    <xf numFmtId="166" fontId="12" fillId="0" borderId="0" xfId="0" applyNumberFormat="1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vertical="top"/>
    </xf>
    <xf numFmtId="166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5"/>
  <sheetViews>
    <sheetView tabSelected="1" view="pageBreakPreview" zoomScaleSheetLayoutView="100" workbookViewId="0" topLeftCell="J1">
      <selection activeCell="E74" sqref="E74"/>
    </sheetView>
  </sheetViews>
  <sheetFormatPr defaultColWidth="9.140625" defaultRowHeight="12.75"/>
  <cols>
    <col min="1" max="1" width="3.421875" style="1" customWidth="1"/>
    <col min="2" max="2" width="7.8515625" style="2" customWidth="1"/>
    <col min="3" max="3" width="8.7109375" style="2" customWidth="1"/>
    <col min="4" max="4" width="0" style="2" hidden="1" customWidth="1"/>
    <col min="5" max="5" width="47.7109375" style="3" customWidth="1"/>
    <col min="6" max="6" width="18.140625" style="4" customWidth="1"/>
    <col min="7" max="7" width="14.00390625" style="5" customWidth="1"/>
    <col min="8" max="8" width="12.28125" style="5" customWidth="1"/>
    <col min="9" max="9" width="18.57421875" style="6" customWidth="1"/>
    <col min="10" max="10" width="25.00390625" style="7" customWidth="1"/>
    <col min="11" max="11" width="21.28125" style="8" customWidth="1"/>
    <col min="12" max="12" width="15.57421875" style="8" customWidth="1"/>
    <col min="13" max="13" width="16.28125" style="8" customWidth="1"/>
    <col min="14" max="14" width="12.140625" style="8" customWidth="1"/>
    <col min="15" max="15" width="15.7109375" style="5" customWidth="1"/>
    <col min="16" max="16384" width="9.140625" style="5" customWidth="1"/>
  </cols>
  <sheetData>
    <row r="1" spans="1:14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31.5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2" t="s">
        <v>8</v>
      </c>
      <c r="J4" s="12" t="s">
        <v>9</v>
      </c>
      <c r="K4" s="12" t="s">
        <v>10</v>
      </c>
      <c r="L4" s="12"/>
      <c r="M4" s="12"/>
      <c r="N4" s="12"/>
    </row>
    <row r="5" spans="1:14" ht="48.75" customHeight="1">
      <c r="A5" s="10"/>
      <c r="B5" s="11"/>
      <c r="C5" s="11"/>
      <c r="D5" s="11"/>
      <c r="E5" s="11"/>
      <c r="F5" s="11"/>
      <c r="G5" s="11" t="s">
        <v>11</v>
      </c>
      <c r="H5" s="11" t="s">
        <v>12</v>
      </c>
      <c r="I5" s="12"/>
      <c r="J5" s="12"/>
      <c r="K5" s="12">
        <v>2010</v>
      </c>
      <c r="L5" s="12">
        <v>2011</v>
      </c>
      <c r="M5" s="12">
        <v>2012</v>
      </c>
      <c r="N5" s="12" t="s">
        <v>13</v>
      </c>
    </row>
    <row r="6" spans="1:14" ht="13.5">
      <c r="A6" s="13" t="s">
        <v>14</v>
      </c>
      <c r="B6" s="14" t="s">
        <v>15</v>
      </c>
      <c r="C6" s="14" t="s">
        <v>16</v>
      </c>
      <c r="D6" s="14" t="s">
        <v>17</v>
      </c>
      <c r="E6" s="14" t="s">
        <v>17</v>
      </c>
      <c r="F6" s="14" t="s">
        <v>18</v>
      </c>
      <c r="G6" s="14" t="s">
        <v>19</v>
      </c>
      <c r="H6" s="14" t="s">
        <v>20</v>
      </c>
      <c r="I6" s="14" t="s">
        <v>21</v>
      </c>
      <c r="J6" s="15" t="s">
        <v>22</v>
      </c>
      <c r="K6" s="15" t="s">
        <v>23</v>
      </c>
      <c r="L6" s="15" t="s">
        <v>24</v>
      </c>
      <c r="M6" s="15" t="s">
        <v>25</v>
      </c>
      <c r="N6" s="15" t="s">
        <v>26</v>
      </c>
    </row>
    <row r="7" spans="1:15" s="23" customFormat="1" ht="15" customHeight="1">
      <c r="A7" s="16" t="s">
        <v>14</v>
      </c>
      <c r="B7" s="17">
        <v>400</v>
      </c>
      <c r="C7" s="17">
        <v>40002</v>
      </c>
      <c r="D7" s="17">
        <v>6050</v>
      </c>
      <c r="E7" s="18" t="s">
        <v>27</v>
      </c>
      <c r="F7" s="19" t="s">
        <v>28</v>
      </c>
      <c r="G7" s="19">
        <v>2009</v>
      </c>
      <c r="H7" s="19">
        <v>2011</v>
      </c>
      <c r="I7" s="20">
        <f>SUM(I8:I10)</f>
        <v>2455000</v>
      </c>
      <c r="J7" s="21" t="s">
        <v>29</v>
      </c>
      <c r="K7" s="20">
        <f>SUM(K8:K10)</f>
        <v>500000</v>
      </c>
      <c r="L7" s="20">
        <f>SUM(L8:L10)</f>
        <v>1950000</v>
      </c>
      <c r="M7" s="20"/>
      <c r="N7" s="20"/>
      <c r="O7" s="22"/>
    </row>
    <row r="8" spans="1:15" s="23" customFormat="1" ht="15">
      <c r="A8" s="16"/>
      <c r="B8" s="17"/>
      <c r="C8" s="17"/>
      <c r="D8" s="17"/>
      <c r="E8" s="18"/>
      <c r="F8" s="19"/>
      <c r="G8" s="19"/>
      <c r="H8" s="19"/>
      <c r="I8" s="24">
        <f>K8+L8+M8+N8</f>
        <v>0</v>
      </c>
      <c r="J8" s="25" t="s">
        <v>30</v>
      </c>
      <c r="K8" s="20"/>
      <c r="L8" s="20"/>
      <c r="M8" s="20"/>
      <c r="N8" s="20"/>
      <c r="O8" s="22"/>
    </row>
    <row r="9" spans="1:15" s="23" customFormat="1" ht="15">
      <c r="A9" s="16"/>
      <c r="B9" s="17"/>
      <c r="C9" s="17"/>
      <c r="D9" s="17"/>
      <c r="E9" s="18"/>
      <c r="F9" s="19"/>
      <c r="G9" s="19"/>
      <c r="H9" s="19"/>
      <c r="I9" s="24">
        <f>K9+L9+M9+N9+5000</f>
        <v>2455000</v>
      </c>
      <c r="J9" s="21" t="s">
        <v>31</v>
      </c>
      <c r="K9" s="20">
        <v>500000</v>
      </c>
      <c r="L9" s="20">
        <v>1950000</v>
      </c>
      <c r="M9" s="20"/>
      <c r="N9" s="20"/>
      <c r="O9" s="22"/>
    </row>
    <row r="10" spans="1:15" s="23" customFormat="1" ht="15">
      <c r="A10" s="16"/>
      <c r="B10" s="17"/>
      <c r="C10" s="17"/>
      <c r="D10" s="17"/>
      <c r="E10" s="18"/>
      <c r="F10" s="19"/>
      <c r="G10" s="19"/>
      <c r="H10" s="19"/>
      <c r="I10" s="24">
        <f aca="true" t="shared" si="0" ref="I10:I18">K10+L10+M10+N10</f>
        <v>0</v>
      </c>
      <c r="J10" s="21" t="s">
        <v>32</v>
      </c>
      <c r="K10" s="20"/>
      <c r="L10" s="20"/>
      <c r="M10" s="20"/>
      <c r="N10" s="20"/>
      <c r="O10" s="22"/>
    </row>
    <row r="11" spans="1:15" ht="12.75" customHeight="1">
      <c r="A11" s="16" t="s">
        <v>33</v>
      </c>
      <c r="B11" s="17">
        <v>400</v>
      </c>
      <c r="C11" s="17">
        <v>40002</v>
      </c>
      <c r="D11" s="17">
        <v>6050</v>
      </c>
      <c r="E11" s="26" t="s">
        <v>34</v>
      </c>
      <c r="F11" s="27" t="s">
        <v>35</v>
      </c>
      <c r="G11" s="19">
        <v>2007</v>
      </c>
      <c r="H11" s="19">
        <v>2011</v>
      </c>
      <c r="I11" s="24">
        <f t="shared" si="0"/>
        <v>166000</v>
      </c>
      <c r="J11" s="21" t="s">
        <v>29</v>
      </c>
      <c r="K11" s="20">
        <f>K13</f>
        <v>83000</v>
      </c>
      <c r="L11" s="20">
        <f>L13</f>
        <v>83000</v>
      </c>
      <c r="M11" s="20">
        <f>M13</f>
        <v>0</v>
      </c>
      <c r="N11" s="20"/>
      <c r="O11" s="22"/>
    </row>
    <row r="12" spans="1:15" ht="15">
      <c r="A12" s="16"/>
      <c r="B12" s="17"/>
      <c r="C12" s="17"/>
      <c r="D12" s="17"/>
      <c r="E12" s="26"/>
      <c r="F12" s="27"/>
      <c r="G12" s="19"/>
      <c r="H12" s="19"/>
      <c r="I12" s="24">
        <f t="shared" si="0"/>
        <v>0</v>
      </c>
      <c r="J12" s="25" t="s">
        <v>30</v>
      </c>
      <c r="K12" s="20"/>
      <c r="L12" s="20"/>
      <c r="M12" s="20"/>
      <c r="N12" s="20"/>
      <c r="O12" s="22"/>
    </row>
    <row r="13" spans="1:15" ht="15">
      <c r="A13" s="16"/>
      <c r="B13" s="17"/>
      <c r="C13" s="17"/>
      <c r="D13" s="17"/>
      <c r="E13" s="26"/>
      <c r="F13" s="27"/>
      <c r="G13" s="19"/>
      <c r="H13" s="19"/>
      <c r="I13" s="24">
        <f t="shared" si="0"/>
        <v>166000</v>
      </c>
      <c r="J13" s="21" t="s">
        <v>31</v>
      </c>
      <c r="K13" s="20">
        <v>83000</v>
      </c>
      <c r="L13" s="20">
        <v>83000</v>
      </c>
      <c r="M13" s="20"/>
      <c r="N13" s="20"/>
      <c r="O13" s="22"/>
    </row>
    <row r="14" spans="1:15" ht="15">
      <c r="A14" s="16"/>
      <c r="B14" s="17"/>
      <c r="C14" s="17"/>
      <c r="D14" s="17"/>
      <c r="E14" s="26"/>
      <c r="F14" s="27"/>
      <c r="G14" s="19"/>
      <c r="H14" s="19"/>
      <c r="I14" s="24">
        <f t="shared" si="0"/>
        <v>0</v>
      </c>
      <c r="J14" s="21" t="s">
        <v>36</v>
      </c>
      <c r="K14" s="20"/>
      <c r="L14" s="20"/>
      <c r="M14" s="20"/>
      <c r="N14" s="20"/>
      <c r="O14" s="22"/>
    </row>
    <row r="15" spans="1:15" s="23" customFormat="1" ht="16.5" customHeight="1">
      <c r="A15" s="16" t="s">
        <v>37</v>
      </c>
      <c r="B15" s="17">
        <v>600</v>
      </c>
      <c r="C15" s="17">
        <v>60016</v>
      </c>
      <c r="D15" s="17">
        <v>6050</v>
      </c>
      <c r="E15" s="18" t="s">
        <v>38</v>
      </c>
      <c r="F15" s="19" t="s">
        <v>28</v>
      </c>
      <c r="G15" s="19">
        <v>2010</v>
      </c>
      <c r="H15" s="19">
        <v>2011</v>
      </c>
      <c r="I15" s="24">
        <f t="shared" si="0"/>
        <v>4135257</v>
      </c>
      <c r="J15" s="21" t="s">
        <v>29</v>
      </c>
      <c r="K15" s="28">
        <f>K16+K17</f>
        <v>2135257</v>
      </c>
      <c r="L15" s="28">
        <f>L16+L17</f>
        <v>2000000</v>
      </c>
      <c r="M15" s="28"/>
      <c r="N15" s="20"/>
      <c r="O15" s="22"/>
    </row>
    <row r="16" spans="1:15" s="23" customFormat="1" ht="15">
      <c r="A16" s="16"/>
      <c r="B16" s="17"/>
      <c r="C16" s="17"/>
      <c r="D16" s="17"/>
      <c r="E16" s="18"/>
      <c r="F16" s="19"/>
      <c r="G16" s="19"/>
      <c r="H16" s="19"/>
      <c r="I16" s="24">
        <f t="shared" si="0"/>
        <v>0</v>
      </c>
      <c r="J16" s="25" t="s">
        <v>30</v>
      </c>
      <c r="K16" s="20"/>
      <c r="L16" s="20"/>
      <c r="M16" s="20"/>
      <c r="N16" s="20"/>
      <c r="O16" s="22"/>
    </row>
    <row r="17" spans="1:15" s="23" customFormat="1" ht="15">
      <c r="A17" s="16"/>
      <c r="B17" s="17"/>
      <c r="C17" s="17"/>
      <c r="D17" s="17"/>
      <c r="E17" s="18"/>
      <c r="F17" s="19"/>
      <c r="G17" s="19"/>
      <c r="H17" s="19"/>
      <c r="I17" s="24">
        <f t="shared" si="0"/>
        <v>4135257</v>
      </c>
      <c r="J17" s="21" t="s">
        <v>31</v>
      </c>
      <c r="K17" s="29">
        <v>2135257</v>
      </c>
      <c r="L17" s="29">
        <v>2000000</v>
      </c>
      <c r="M17" s="29"/>
      <c r="N17" s="30"/>
      <c r="O17" s="22"/>
    </row>
    <row r="18" spans="1:15" s="23" customFormat="1" ht="15">
      <c r="A18" s="16"/>
      <c r="B18" s="17"/>
      <c r="C18" s="17"/>
      <c r="D18" s="17"/>
      <c r="E18" s="18"/>
      <c r="F18" s="19"/>
      <c r="G18" s="19"/>
      <c r="H18" s="19"/>
      <c r="I18" s="24">
        <f t="shared" si="0"/>
        <v>0</v>
      </c>
      <c r="J18" s="21" t="s">
        <v>32</v>
      </c>
      <c r="K18" s="20"/>
      <c r="L18" s="29"/>
      <c r="M18" s="29"/>
      <c r="N18" s="30"/>
      <c r="O18" s="22"/>
    </row>
    <row r="19" spans="1:15" ht="15.75" customHeight="1">
      <c r="A19" s="16" t="s">
        <v>39</v>
      </c>
      <c r="B19" s="17">
        <v>600</v>
      </c>
      <c r="C19" s="17">
        <v>60016</v>
      </c>
      <c r="D19" s="17">
        <v>6050</v>
      </c>
      <c r="E19" s="18" t="s">
        <v>40</v>
      </c>
      <c r="F19" s="19" t="s">
        <v>28</v>
      </c>
      <c r="G19" s="19">
        <v>2009</v>
      </c>
      <c r="H19" s="19">
        <v>2015</v>
      </c>
      <c r="I19" s="20">
        <f>I21</f>
        <v>5920000</v>
      </c>
      <c r="J19" s="21" t="s">
        <v>29</v>
      </c>
      <c r="K19" s="20">
        <f>K21</f>
        <v>630000</v>
      </c>
      <c r="L19" s="20">
        <f>L21</f>
        <v>1000000</v>
      </c>
      <c r="M19" s="20">
        <f>M21</f>
        <v>1000000</v>
      </c>
      <c r="N19" s="20">
        <f>N21</f>
        <v>3000000</v>
      </c>
      <c r="O19" s="22"/>
    </row>
    <row r="20" spans="1:15" ht="15">
      <c r="A20" s="16"/>
      <c r="B20" s="17"/>
      <c r="C20" s="17"/>
      <c r="D20" s="17"/>
      <c r="E20" s="18"/>
      <c r="F20" s="19"/>
      <c r="G20" s="19"/>
      <c r="H20" s="19"/>
      <c r="I20" s="24">
        <f>K20+L20+M20+N20</f>
        <v>0</v>
      </c>
      <c r="J20" s="25" t="s">
        <v>30</v>
      </c>
      <c r="K20" s="20"/>
      <c r="L20" s="20"/>
      <c r="M20" s="20"/>
      <c r="N20" s="20"/>
      <c r="O20" s="22"/>
    </row>
    <row r="21" spans="1:15" ht="15">
      <c r="A21" s="16"/>
      <c r="B21" s="17"/>
      <c r="C21" s="17"/>
      <c r="D21" s="17"/>
      <c r="E21" s="18"/>
      <c r="F21" s="19"/>
      <c r="G21" s="19"/>
      <c r="H21" s="19"/>
      <c r="I21" s="24">
        <f>K21+L21+M21+N21+290000</f>
        <v>5920000</v>
      </c>
      <c r="J21" s="21" t="s">
        <v>31</v>
      </c>
      <c r="K21" s="20">
        <v>630000</v>
      </c>
      <c r="L21" s="20">
        <v>1000000</v>
      </c>
      <c r="M21" s="20">
        <v>1000000</v>
      </c>
      <c r="N21" s="20">
        <v>3000000</v>
      </c>
      <c r="O21" s="22"/>
    </row>
    <row r="22" spans="1:15" ht="16.5" customHeight="1">
      <c r="A22" s="16"/>
      <c r="B22" s="17"/>
      <c r="C22" s="17"/>
      <c r="D22" s="17"/>
      <c r="E22" s="18"/>
      <c r="F22" s="19"/>
      <c r="G22" s="19"/>
      <c r="H22" s="19"/>
      <c r="I22" s="24">
        <f>K22+L22+M22+N22</f>
        <v>0</v>
      </c>
      <c r="J22" s="21" t="s">
        <v>36</v>
      </c>
      <c r="K22" s="20"/>
      <c r="L22" s="20"/>
      <c r="M22" s="20"/>
      <c r="N22" s="20"/>
      <c r="O22" s="22"/>
    </row>
    <row r="23" spans="1:15" ht="12.75" customHeight="1" hidden="1">
      <c r="A23" s="31" t="s">
        <v>41</v>
      </c>
      <c r="B23" s="31"/>
      <c r="C23" s="31"/>
      <c r="D23" s="31"/>
      <c r="E23" s="31"/>
      <c r="F23" s="31"/>
      <c r="G23" s="31"/>
      <c r="H23" s="31"/>
      <c r="I23" s="31">
        <f>K23+L23+M23+N23</f>
        <v>0</v>
      </c>
      <c r="J23" s="31"/>
      <c r="K23" s="31"/>
      <c r="L23" s="31"/>
      <c r="M23" s="31"/>
      <c r="N23" s="31"/>
      <c r="O23" s="22"/>
    </row>
    <row r="24" spans="1:15" ht="15.75" customHeight="1">
      <c r="A24" s="32" t="s">
        <v>42</v>
      </c>
      <c r="B24" s="33">
        <v>600</v>
      </c>
      <c r="C24" s="33">
        <v>60016</v>
      </c>
      <c r="D24" s="33">
        <v>6050</v>
      </c>
      <c r="E24" s="34" t="s">
        <v>43</v>
      </c>
      <c r="F24" s="35" t="s">
        <v>28</v>
      </c>
      <c r="G24" s="35">
        <v>2009</v>
      </c>
      <c r="H24" s="35">
        <v>2011</v>
      </c>
      <c r="I24" s="36">
        <f>SUM(I25:I27)</f>
        <v>2489452.38</v>
      </c>
      <c r="J24" s="37" t="s">
        <v>29</v>
      </c>
      <c r="K24" s="36">
        <f>SUM(K25:K27)</f>
        <v>31939</v>
      </c>
      <c r="L24" s="36">
        <f>SUM(L25:L27)</f>
        <v>2387513.38</v>
      </c>
      <c r="M24" s="36">
        <f>SUM(M25:M27)</f>
        <v>0</v>
      </c>
      <c r="N24" s="36">
        <f>SUM(N25:N27)</f>
        <v>0</v>
      </c>
      <c r="O24" s="22"/>
    </row>
    <row r="25" spans="1:15" ht="29.25">
      <c r="A25" s="32"/>
      <c r="B25" s="33"/>
      <c r="C25" s="33"/>
      <c r="D25" s="33"/>
      <c r="E25" s="34"/>
      <c r="F25" s="35"/>
      <c r="G25" s="35"/>
      <c r="H25" s="35"/>
      <c r="I25" s="38">
        <f>K25+L25+M25+N25</f>
        <v>1715413.83</v>
      </c>
      <c r="J25" s="39" t="s">
        <v>30</v>
      </c>
      <c r="K25" s="36"/>
      <c r="L25" s="40">
        <v>1715413.83</v>
      </c>
      <c r="M25" s="36"/>
      <c r="N25" s="36"/>
      <c r="O25" s="22"/>
    </row>
    <row r="26" spans="1:15" ht="15">
      <c r="A26" s="32"/>
      <c r="B26" s="33"/>
      <c r="C26" s="33"/>
      <c r="D26" s="33"/>
      <c r="E26" s="34"/>
      <c r="F26" s="35"/>
      <c r="G26" s="35"/>
      <c r="H26" s="35"/>
      <c r="I26" s="38">
        <f>K26+L26+M26+N26+70000</f>
        <v>774038.55</v>
      </c>
      <c r="J26" s="37" t="s">
        <v>31</v>
      </c>
      <c r="K26" s="36">
        <v>31939</v>
      </c>
      <c r="L26" s="40">
        <v>672099.55</v>
      </c>
      <c r="M26" s="36"/>
      <c r="N26" s="36"/>
      <c r="O26" s="22"/>
    </row>
    <row r="27" spans="1:15" ht="15.75" customHeight="1">
      <c r="A27" s="32"/>
      <c r="B27" s="33"/>
      <c r="C27" s="33"/>
      <c r="D27" s="33"/>
      <c r="E27" s="34"/>
      <c r="F27" s="35"/>
      <c r="G27" s="35"/>
      <c r="H27" s="35"/>
      <c r="I27" s="38">
        <f aca="true" t="shared" si="1" ref="I27:I39">K27+L27+M27+N27</f>
        <v>0</v>
      </c>
      <c r="J27" s="37" t="s">
        <v>36</v>
      </c>
      <c r="K27" s="36"/>
      <c r="L27" s="36"/>
      <c r="M27" s="36"/>
      <c r="N27" s="36"/>
      <c r="O27" s="22"/>
    </row>
    <row r="28" spans="1:15" ht="12.75" customHeight="1">
      <c r="A28" s="16" t="s">
        <v>44</v>
      </c>
      <c r="B28" s="17">
        <v>600</v>
      </c>
      <c r="C28" s="17">
        <v>60016</v>
      </c>
      <c r="D28" s="17">
        <v>6050</v>
      </c>
      <c r="E28" s="18" t="s">
        <v>45</v>
      </c>
      <c r="F28" s="19" t="s">
        <v>28</v>
      </c>
      <c r="G28" s="19">
        <v>2010</v>
      </c>
      <c r="H28" s="19">
        <v>2011</v>
      </c>
      <c r="I28" s="24">
        <f t="shared" si="1"/>
        <v>1800000</v>
      </c>
      <c r="J28" s="21" t="s">
        <v>29</v>
      </c>
      <c r="K28" s="20">
        <f>SUM(K29:K31)</f>
        <v>150000</v>
      </c>
      <c r="L28" s="20">
        <f>SUM(L29:L31)</f>
        <v>1650000</v>
      </c>
      <c r="M28" s="20">
        <f>SUM(M29:M31)</f>
        <v>0</v>
      </c>
      <c r="N28" s="20"/>
      <c r="O28" s="22"/>
    </row>
    <row r="29" spans="1:15" ht="15">
      <c r="A29" s="16"/>
      <c r="B29" s="17"/>
      <c r="C29" s="17"/>
      <c r="D29" s="17"/>
      <c r="E29" s="18"/>
      <c r="F29" s="19"/>
      <c r="G29" s="19"/>
      <c r="H29" s="19"/>
      <c r="I29" s="24">
        <f t="shared" si="1"/>
        <v>0</v>
      </c>
      <c r="J29" s="25" t="s">
        <v>30</v>
      </c>
      <c r="K29" s="20"/>
      <c r="L29" s="20"/>
      <c r="M29" s="20"/>
      <c r="N29" s="20"/>
      <c r="O29" s="22"/>
    </row>
    <row r="30" spans="1:15" ht="15">
      <c r="A30" s="16"/>
      <c r="B30" s="17"/>
      <c r="C30" s="17"/>
      <c r="D30" s="17"/>
      <c r="E30" s="18"/>
      <c r="F30" s="19"/>
      <c r="G30" s="19"/>
      <c r="H30" s="19"/>
      <c r="I30" s="24">
        <f t="shared" si="1"/>
        <v>1800000</v>
      </c>
      <c r="J30" s="21" t="s">
        <v>31</v>
      </c>
      <c r="K30" s="20">
        <v>150000</v>
      </c>
      <c r="L30" s="20">
        <v>1650000</v>
      </c>
      <c r="M30" s="20"/>
      <c r="N30" s="20"/>
      <c r="O30" s="22"/>
    </row>
    <row r="31" spans="1:15" ht="15.75" customHeight="1">
      <c r="A31" s="16"/>
      <c r="B31" s="17"/>
      <c r="C31" s="17"/>
      <c r="D31" s="17"/>
      <c r="E31" s="18"/>
      <c r="F31" s="19"/>
      <c r="G31" s="19"/>
      <c r="H31" s="19"/>
      <c r="I31" s="24">
        <f t="shared" si="1"/>
        <v>0</v>
      </c>
      <c r="J31" s="21" t="s">
        <v>36</v>
      </c>
      <c r="K31" s="20"/>
      <c r="L31" s="20"/>
      <c r="M31" s="28"/>
      <c r="N31" s="20"/>
      <c r="O31" s="22"/>
    </row>
    <row r="32" spans="1:15" s="43" customFormat="1" ht="15.75" customHeight="1">
      <c r="A32" s="32" t="s">
        <v>46</v>
      </c>
      <c r="B32" s="33">
        <v>600</v>
      </c>
      <c r="C32" s="33">
        <v>60016</v>
      </c>
      <c r="D32" s="33">
        <v>6050</v>
      </c>
      <c r="E32" s="41" t="s">
        <v>47</v>
      </c>
      <c r="F32" s="35" t="s">
        <v>28</v>
      </c>
      <c r="G32" s="35">
        <v>2010</v>
      </c>
      <c r="H32" s="35">
        <v>2012</v>
      </c>
      <c r="I32" s="38">
        <f t="shared" si="1"/>
        <v>850000</v>
      </c>
      <c r="J32" s="37" t="s">
        <v>29</v>
      </c>
      <c r="K32" s="36">
        <f>SUM(K33:K35)</f>
        <v>50000</v>
      </c>
      <c r="L32" s="36">
        <f>SUM(L33:L35)</f>
        <v>0</v>
      </c>
      <c r="M32" s="36">
        <f>SUM(M33:M35)</f>
        <v>800000</v>
      </c>
      <c r="N32" s="36"/>
      <c r="O32" s="42"/>
    </row>
    <row r="33" spans="1:15" s="43" customFormat="1" ht="29.25">
      <c r="A33" s="32"/>
      <c r="B33" s="33"/>
      <c r="C33" s="33"/>
      <c r="D33" s="33"/>
      <c r="E33" s="41"/>
      <c r="F33" s="35"/>
      <c r="G33" s="35"/>
      <c r="H33" s="35"/>
      <c r="I33" s="38">
        <f t="shared" si="1"/>
        <v>400000</v>
      </c>
      <c r="J33" s="39" t="s">
        <v>30</v>
      </c>
      <c r="K33" s="36"/>
      <c r="L33" s="36"/>
      <c r="M33" s="36">
        <v>400000</v>
      </c>
      <c r="N33" s="36"/>
      <c r="O33" s="42"/>
    </row>
    <row r="34" spans="1:15" s="43" customFormat="1" ht="15.75" customHeight="1">
      <c r="A34" s="32"/>
      <c r="B34" s="33"/>
      <c r="C34" s="33"/>
      <c r="D34" s="33"/>
      <c r="E34" s="41"/>
      <c r="F34" s="35"/>
      <c r="G34" s="35"/>
      <c r="H34" s="35"/>
      <c r="I34" s="38">
        <f t="shared" si="1"/>
        <v>450000</v>
      </c>
      <c r="J34" s="37" t="s">
        <v>31</v>
      </c>
      <c r="K34" s="36">
        <v>50000</v>
      </c>
      <c r="L34" s="36">
        <v>0</v>
      </c>
      <c r="M34" s="36">
        <v>400000</v>
      </c>
      <c r="N34" s="36"/>
      <c r="O34" s="42"/>
    </row>
    <row r="35" spans="1:15" s="43" customFormat="1" ht="15.75" customHeight="1">
      <c r="A35" s="32"/>
      <c r="B35" s="33"/>
      <c r="C35" s="33"/>
      <c r="D35" s="33"/>
      <c r="E35" s="41"/>
      <c r="F35" s="35"/>
      <c r="G35" s="35"/>
      <c r="H35" s="35"/>
      <c r="I35" s="38">
        <f t="shared" si="1"/>
        <v>0</v>
      </c>
      <c r="J35" s="37" t="s">
        <v>36</v>
      </c>
      <c r="K35" s="36"/>
      <c r="L35" s="36"/>
      <c r="M35" s="44"/>
      <c r="N35" s="36"/>
      <c r="O35" s="42"/>
    </row>
    <row r="36" spans="1:15" ht="12.75" customHeight="1">
      <c r="A36" s="16" t="s">
        <v>48</v>
      </c>
      <c r="B36" s="17">
        <v>600</v>
      </c>
      <c r="C36" s="17">
        <v>60016</v>
      </c>
      <c r="D36" s="17">
        <v>6050</v>
      </c>
      <c r="E36" s="18" t="s">
        <v>49</v>
      </c>
      <c r="F36" s="19" t="s">
        <v>28</v>
      </c>
      <c r="G36" s="27">
        <v>2010</v>
      </c>
      <c r="H36" s="27">
        <v>2011</v>
      </c>
      <c r="I36" s="24">
        <f t="shared" si="1"/>
        <v>1800000</v>
      </c>
      <c r="J36" s="21" t="s">
        <v>29</v>
      </c>
      <c r="K36" s="20">
        <f>SUM(K37:K39)</f>
        <v>150000</v>
      </c>
      <c r="L36" s="20">
        <f>SUM(L37:L39)</f>
        <v>1650000</v>
      </c>
      <c r="M36" s="20">
        <f>SUM(M37:M39)</f>
        <v>0</v>
      </c>
      <c r="N36" s="28"/>
      <c r="O36" s="22"/>
    </row>
    <row r="37" spans="1:15" ht="15">
      <c r="A37" s="16"/>
      <c r="B37" s="17"/>
      <c r="C37" s="17"/>
      <c r="D37" s="17"/>
      <c r="E37" s="18"/>
      <c r="F37" s="19"/>
      <c r="G37" s="27"/>
      <c r="H37" s="27"/>
      <c r="I37" s="24">
        <f t="shared" si="1"/>
        <v>0</v>
      </c>
      <c r="J37" s="25" t="s">
        <v>30</v>
      </c>
      <c r="K37" s="20"/>
      <c r="L37" s="20"/>
      <c r="M37" s="20"/>
      <c r="N37" s="20"/>
      <c r="O37" s="22"/>
    </row>
    <row r="38" spans="1:15" ht="15.75" customHeight="1">
      <c r="A38" s="16"/>
      <c r="B38" s="17"/>
      <c r="C38" s="17"/>
      <c r="D38" s="17"/>
      <c r="E38" s="18"/>
      <c r="F38" s="19"/>
      <c r="G38" s="27"/>
      <c r="H38" s="27"/>
      <c r="I38" s="24">
        <f t="shared" si="1"/>
        <v>1800000</v>
      </c>
      <c r="J38" s="21" t="s">
        <v>31</v>
      </c>
      <c r="K38" s="20">
        <v>150000</v>
      </c>
      <c r="L38" s="20">
        <v>1650000</v>
      </c>
      <c r="M38" s="20"/>
      <c r="N38" s="20"/>
      <c r="O38" s="22"/>
    </row>
    <row r="39" spans="1:15" ht="15">
      <c r="A39" s="16"/>
      <c r="B39" s="17"/>
      <c r="C39" s="17"/>
      <c r="D39" s="17"/>
      <c r="E39" s="18"/>
      <c r="F39" s="19"/>
      <c r="G39" s="27"/>
      <c r="H39" s="27"/>
      <c r="I39" s="24">
        <f t="shared" si="1"/>
        <v>0</v>
      </c>
      <c r="J39" s="21" t="s">
        <v>36</v>
      </c>
      <c r="K39" s="28"/>
      <c r="L39" s="28"/>
      <c r="M39" s="20"/>
      <c r="N39" s="28"/>
      <c r="O39" s="22"/>
    </row>
    <row r="40" spans="1:15" ht="12.75" customHeight="1">
      <c r="A40" s="16" t="s">
        <v>50</v>
      </c>
      <c r="B40" s="17">
        <v>754</v>
      </c>
      <c r="C40" s="17">
        <v>75412</v>
      </c>
      <c r="D40" s="17">
        <v>6050</v>
      </c>
      <c r="E40" s="18" t="s">
        <v>51</v>
      </c>
      <c r="F40" s="19" t="s">
        <v>28</v>
      </c>
      <c r="G40" s="19">
        <v>2009</v>
      </c>
      <c r="H40" s="19">
        <v>2011</v>
      </c>
      <c r="I40" s="24">
        <f>SUM(I41:I43)</f>
        <v>2412600</v>
      </c>
      <c r="J40" s="21" t="s">
        <v>29</v>
      </c>
      <c r="K40" s="45">
        <f>SUM(K41:K43)</f>
        <v>1300000</v>
      </c>
      <c r="L40" s="45">
        <f>SUM(L41:L43)</f>
        <v>1000000</v>
      </c>
      <c r="M40" s="45"/>
      <c r="N40" s="45"/>
      <c r="O40" s="22"/>
    </row>
    <row r="41" spans="1:15" ht="15">
      <c r="A41" s="16"/>
      <c r="B41" s="17"/>
      <c r="C41" s="17"/>
      <c r="D41" s="17"/>
      <c r="E41" s="18"/>
      <c r="F41" s="19"/>
      <c r="G41" s="19"/>
      <c r="H41" s="19"/>
      <c r="I41" s="24">
        <f>K41+L41+M41+N41</f>
        <v>0</v>
      </c>
      <c r="J41" s="25" t="s">
        <v>30</v>
      </c>
      <c r="K41" s="46"/>
      <c r="L41" s="45"/>
      <c r="M41" s="46"/>
      <c r="N41" s="46"/>
      <c r="O41" s="22"/>
    </row>
    <row r="42" spans="1:15" ht="15">
      <c r="A42" s="16"/>
      <c r="B42" s="17"/>
      <c r="C42" s="17"/>
      <c r="D42" s="17"/>
      <c r="E42" s="18"/>
      <c r="F42" s="19"/>
      <c r="G42" s="19"/>
      <c r="H42" s="19"/>
      <c r="I42" s="24">
        <f>K42+L42+M42+N42+112600</f>
        <v>2412600</v>
      </c>
      <c r="J42" s="21" t="s">
        <v>31</v>
      </c>
      <c r="K42" s="45">
        <v>1300000</v>
      </c>
      <c r="L42" s="45">
        <v>1000000</v>
      </c>
      <c r="M42" s="45"/>
      <c r="N42" s="45"/>
      <c r="O42" s="22"/>
    </row>
    <row r="43" spans="1:15" ht="15">
      <c r="A43" s="16"/>
      <c r="B43" s="17"/>
      <c r="C43" s="17"/>
      <c r="D43" s="17"/>
      <c r="E43" s="18"/>
      <c r="F43" s="19"/>
      <c r="G43" s="19"/>
      <c r="H43" s="19"/>
      <c r="I43" s="24"/>
      <c r="J43" s="21" t="s">
        <v>36</v>
      </c>
      <c r="K43" s="46"/>
      <c r="L43" s="46"/>
      <c r="M43" s="46"/>
      <c r="N43" s="46"/>
      <c r="O43" s="22"/>
    </row>
    <row r="44" spans="1:15" ht="12.75" customHeight="1">
      <c r="A44" s="16" t="s">
        <v>52</v>
      </c>
      <c r="B44" s="17">
        <v>801</v>
      </c>
      <c r="C44" s="17"/>
      <c r="D44" s="17"/>
      <c r="E44" s="18"/>
      <c r="F44" s="19" t="s">
        <v>28</v>
      </c>
      <c r="G44" s="19"/>
      <c r="H44" s="19"/>
      <c r="I44" s="24">
        <f>I45+I49</f>
        <v>2726187</v>
      </c>
      <c r="J44" s="21" t="s">
        <v>53</v>
      </c>
      <c r="K44" s="24">
        <f>K45+K49</f>
        <v>0</v>
      </c>
      <c r="L44" s="24">
        <f>L45+L49</f>
        <v>800000</v>
      </c>
      <c r="M44" s="24">
        <f>M45+M49</f>
        <v>1300000</v>
      </c>
      <c r="N44" s="24">
        <f>N45+N49</f>
        <v>0</v>
      </c>
      <c r="O44" s="22"/>
    </row>
    <row r="45" spans="1:15" ht="12.75" customHeight="1">
      <c r="A45" s="16"/>
      <c r="B45" s="17"/>
      <c r="C45" s="17">
        <v>80101</v>
      </c>
      <c r="D45" s="17">
        <v>6620</v>
      </c>
      <c r="E45" s="18" t="s">
        <v>54</v>
      </c>
      <c r="F45" s="19"/>
      <c r="G45" s="27">
        <v>2008</v>
      </c>
      <c r="H45" s="27">
        <v>2011</v>
      </c>
      <c r="I45" s="24">
        <f>I47</f>
        <v>1262163</v>
      </c>
      <c r="J45" s="21" t="s">
        <v>29</v>
      </c>
      <c r="K45" s="47"/>
      <c r="L45" s="28">
        <f>K46+L47</f>
        <v>800000</v>
      </c>
      <c r="M45" s="28">
        <f>M46+M47</f>
        <v>0</v>
      </c>
      <c r="N45" s="28"/>
      <c r="O45" s="22"/>
    </row>
    <row r="46" spans="1:15" ht="15">
      <c r="A46" s="16"/>
      <c r="B46" s="17"/>
      <c r="C46" s="17"/>
      <c r="D46" s="17"/>
      <c r="E46" s="18"/>
      <c r="F46" s="19"/>
      <c r="G46" s="27"/>
      <c r="H46" s="27"/>
      <c r="I46" s="24">
        <f>K46+L46+M46+N46</f>
        <v>0</v>
      </c>
      <c r="J46" s="25" t="s">
        <v>30</v>
      </c>
      <c r="K46" s="28"/>
      <c r="L46" s="28"/>
      <c r="M46" s="20"/>
      <c r="N46" s="28"/>
      <c r="O46" s="22"/>
    </row>
    <row r="47" spans="1:15" ht="15">
      <c r="A47" s="16"/>
      <c r="B47" s="17"/>
      <c r="C47" s="17"/>
      <c r="D47" s="17"/>
      <c r="E47" s="18"/>
      <c r="F47" s="19"/>
      <c r="G47" s="27"/>
      <c r="H47" s="27"/>
      <c r="I47" s="24">
        <f>L47+506163-44000</f>
        <v>1262163</v>
      </c>
      <c r="J47" s="21" t="s">
        <v>31</v>
      </c>
      <c r="K47" s="47"/>
      <c r="L47" s="28">
        <v>800000</v>
      </c>
      <c r="M47" s="20"/>
      <c r="N47" s="28"/>
      <c r="O47" s="22"/>
    </row>
    <row r="48" spans="1:15" ht="15">
      <c r="A48" s="16"/>
      <c r="B48" s="17"/>
      <c r="C48" s="17"/>
      <c r="D48" s="17"/>
      <c r="E48" s="18"/>
      <c r="F48" s="19"/>
      <c r="G48" s="27"/>
      <c r="H48" s="27"/>
      <c r="I48" s="24">
        <f>K48+L48+M48+N48</f>
        <v>0</v>
      </c>
      <c r="J48" s="21" t="s">
        <v>36</v>
      </c>
      <c r="K48" s="28"/>
      <c r="L48" s="28"/>
      <c r="M48" s="20"/>
      <c r="N48" s="28"/>
      <c r="O48" s="22"/>
    </row>
    <row r="49" spans="1:15" ht="12.75" customHeight="1">
      <c r="A49" s="16"/>
      <c r="B49" s="17"/>
      <c r="C49" s="17">
        <v>80110</v>
      </c>
      <c r="D49" s="17">
        <v>6050</v>
      </c>
      <c r="E49" s="18" t="s">
        <v>55</v>
      </c>
      <c r="F49" s="19"/>
      <c r="G49" s="27">
        <v>2008</v>
      </c>
      <c r="H49" s="27">
        <v>2012</v>
      </c>
      <c r="I49" s="24">
        <f>I51</f>
        <v>1464024</v>
      </c>
      <c r="J49" s="21" t="s">
        <v>29</v>
      </c>
      <c r="K49" s="28">
        <f>K50+K51</f>
        <v>0</v>
      </c>
      <c r="L49" s="47"/>
      <c r="M49" s="28">
        <f>M50+M51</f>
        <v>1300000</v>
      </c>
      <c r="N49" s="28"/>
      <c r="O49" s="22"/>
    </row>
    <row r="50" spans="1:15" ht="15">
      <c r="A50" s="16"/>
      <c r="B50" s="17"/>
      <c r="C50" s="17"/>
      <c r="D50" s="17"/>
      <c r="E50" s="18"/>
      <c r="F50" s="19"/>
      <c r="G50" s="27"/>
      <c r="H50" s="27"/>
      <c r="I50" s="24">
        <f>K50+M50+M50+N50</f>
        <v>0</v>
      </c>
      <c r="J50" s="25" t="s">
        <v>30</v>
      </c>
      <c r="K50" s="28"/>
      <c r="L50" s="47"/>
      <c r="M50" s="28"/>
      <c r="N50" s="28"/>
      <c r="O50" s="22"/>
    </row>
    <row r="51" spans="1:15" ht="15">
      <c r="A51" s="16"/>
      <c r="B51" s="17"/>
      <c r="C51" s="17"/>
      <c r="D51" s="17"/>
      <c r="E51" s="18"/>
      <c r="F51" s="19"/>
      <c r="G51" s="27"/>
      <c r="H51" s="27"/>
      <c r="I51" s="24">
        <f>M51+120024+44000</f>
        <v>1464024</v>
      </c>
      <c r="J51" s="21" t="s">
        <v>31</v>
      </c>
      <c r="K51" s="28"/>
      <c r="L51" s="47"/>
      <c r="M51" s="28">
        <v>1300000</v>
      </c>
      <c r="N51" s="28"/>
      <c r="O51" s="22"/>
    </row>
    <row r="52" spans="1:15" ht="15">
      <c r="A52" s="16"/>
      <c r="B52" s="17"/>
      <c r="C52" s="17"/>
      <c r="D52" s="17"/>
      <c r="E52" s="18"/>
      <c r="F52" s="19"/>
      <c r="G52" s="27"/>
      <c r="H52" s="27"/>
      <c r="I52" s="24">
        <f>K52+L52+M52+N52</f>
        <v>0</v>
      </c>
      <c r="J52" s="21" t="s">
        <v>36</v>
      </c>
      <c r="K52" s="28"/>
      <c r="L52" s="28"/>
      <c r="M52" s="20"/>
      <c r="N52" s="28"/>
      <c r="O52" s="22"/>
    </row>
    <row r="53" spans="1:15" ht="12.75" customHeight="1">
      <c r="A53" s="16" t="s">
        <v>56</v>
      </c>
      <c r="B53" s="17">
        <v>900</v>
      </c>
      <c r="C53" s="17">
        <v>90001</v>
      </c>
      <c r="D53" s="17">
        <v>6050</v>
      </c>
      <c r="E53" s="18" t="s">
        <v>57</v>
      </c>
      <c r="F53" s="19" t="s">
        <v>58</v>
      </c>
      <c r="G53" s="19">
        <v>2009</v>
      </c>
      <c r="H53" s="19">
        <v>2013</v>
      </c>
      <c r="I53" s="24">
        <f>SUM(I54:I56)</f>
        <v>63151000</v>
      </c>
      <c r="J53" s="21" t="s">
        <v>29</v>
      </c>
      <c r="K53" s="45">
        <v>8850000</v>
      </c>
      <c r="L53" s="45">
        <v>39510000</v>
      </c>
      <c r="M53" s="45">
        <v>6809000</v>
      </c>
      <c r="N53" s="45">
        <v>5893000</v>
      </c>
      <c r="O53" s="22"/>
    </row>
    <row r="54" spans="1:15" ht="15">
      <c r="A54" s="16"/>
      <c r="B54" s="17"/>
      <c r="C54" s="17"/>
      <c r="D54" s="17"/>
      <c r="E54" s="18"/>
      <c r="F54" s="19"/>
      <c r="G54" s="19"/>
      <c r="H54" s="19"/>
      <c r="I54" s="24">
        <f>K54+L54+M54+N54</f>
        <v>30505000</v>
      </c>
      <c r="J54" s="25" t="s">
        <v>30</v>
      </c>
      <c r="K54" s="46">
        <f>3023000+748000</f>
        <v>3771000</v>
      </c>
      <c r="L54" s="46">
        <f>20217000+500000</f>
        <v>20717000</v>
      </c>
      <c r="M54" s="46">
        <v>3452000</v>
      </c>
      <c r="N54" s="46">
        <v>2565000</v>
      </c>
      <c r="O54" s="22"/>
    </row>
    <row r="55" spans="1:15" ht="15">
      <c r="A55" s="16"/>
      <c r="B55" s="17"/>
      <c r="C55" s="17"/>
      <c r="D55" s="17"/>
      <c r="E55" s="18"/>
      <c r="F55" s="19"/>
      <c r="G55" s="19"/>
      <c r="H55" s="19"/>
      <c r="I55" s="24">
        <f>K55+L55+M55+N55</f>
        <v>0</v>
      </c>
      <c r="J55" s="21" t="s">
        <v>31</v>
      </c>
      <c r="K55" s="45"/>
      <c r="L55" s="45"/>
      <c r="M55" s="45"/>
      <c r="N55" s="45"/>
      <c r="O55" s="22"/>
    </row>
    <row r="56" spans="1:15" ht="15">
      <c r="A56" s="16"/>
      <c r="B56" s="17"/>
      <c r="C56" s="17"/>
      <c r="D56" s="17"/>
      <c r="E56" s="18"/>
      <c r="F56" s="19"/>
      <c r="G56" s="19"/>
      <c r="H56" s="19"/>
      <c r="I56" s="24">
        <f>K56+L56+M56+N56+2089000</f>
        <v>32646000</v>
      </c>
      <c r="J56" s="21" t="s">
        <v>36</v>
      </c>
      <c r="K56" s="46">
        <v>5079000</v>
      </c>
      <c r="L56" s="46">
        <v>18793000</v>
      </c>
      <c r="M56" s="46">
        <v>3357000</v>
      </c>
      <c r="N56" s="46">
        <v>3328000</v>
      </c>
      <c r="O56" s="22"/>
    </row>
    <row r="57" spans="1:15" ht="12.75" customHeight="1" hidden="1">
      <c r="A57" s="31" t="s">
        <v>41</v>
      </c>
      <c r="B57" s="31"/>
      <c r="C57" s="31"/>
      <c r="D57" s="31"/>
      <c r="E57" s="31"/>
      <c r="F57" s="31"/>
      <c r="G57" s="31"/>
      <c r="H57" s="31"/>
      <c r="I57" s="31">
        <f>K57+L57+M57+N57</f>
        <v>0</v>
      </c>
      <c r="J57" s="31"/>
      <c r="K57" s="31"/>
      <c r="L57" s="31"/>
      <c r="M57" s="31"/>
      <c r="N57" s="31"/>
      <c r="O57" s="22"/>
    </row>
    <row r="58" spans="1:15" ht="12.75" customHeight="1">
      <c r="A58" s="16" t="s">
        <v>59</v>
      </c>
      <c r="B58" s="17">
        <v>900</v>
      </c>
      <c r="C58" s="17">
        <v>90001</v>
      </c>
      <c r="D58" s="17">
        <v>6050</v>
      </c>
      <c r="E58" s="26" t="s">
        <v>60</v>
      </c>
      <c r="F58" s="27" t="s">
        <v>35</v>
      </c>
      <c r="G58" s="19">
        <v>2007</v>
      </c>
      <c r="H58" s="19">
        <v>2011</v>
      </c>
      <c r="I58" s="24">
        <f>SUM(I59:I61)</f>
        <v>306270</v>
      </c>
      <c r="J58" s="21" t="s">
        <v>29</v>
      </c>
      <c r="K58" s="20">
        <f>K60</f>
        <v>75000</v>
      </c>
      <c r="L58" s="20">
        <f>L60</f>
        <v>75000</v>
      </c>
      <c r="M58" s="20">
        <f>M60</f>
        <v>0</v>
      </c>
      <c r="N58" s="20"/>
      <c r="O58" s="22"/>
    </row>
    <row r="59" spans="1:15" ht="15">
      <c r="A59" s="16"/>
      <c r="B59" s="17"/>
      <c r="C59" s="17"/>
      <c r="D59" s="17"/>
      <c r="E59" s="26"/>
      <c r="F59" s="27"/>
      <c r="G59" s="19"/>
      <c r="H59" s="19"/>
      <c r="I59" s="24">
        <f>K59+L59+M59+N59</f>
        <v>0</v>
      </c>
      <c r="J59" s="25" t="s">
        <v>30</v>
      </c>
      <c r="K59" s="20"/>
      <c r="L59" s="20"/>
      <c r="M59" s="20"/>
      <c r="N59" s="20"/>
      <c r="O59" s="22"/>
    </row>
    <row r="60" spans="1:15" ht="15.75" customHeight="1">
      <c r="A60" s="16"/>
      <c r="B60" s="17"/>
      <c r="C60" s="17"/>
      <c r="D60" s="17"/>
      <c r="E60" s="26"/>
      <c r="F60" s="27"/>
      <c r="G60" s="19"/>
      <c r="H60" s="19"/>
      <c r="I60" s="24">
        <f>K60+L60+M60+N60+156270</f>
        <v>306270</v>
      </c>
      <c r="J60" s="21" t="s">
        <v>31</v>
      </c>
      <c r="K60" s="20">
        <v>75000</v>
      </c>
      <c r="L60" s="20">
        <v>75000</v>
      </c>
      <c r="M60" s="20"/>
      <c r="N60" s="20"/>
      <c r="O60" s="22"/>
    </row>
    <row r="61" spans="1:15" ht="15.75" customHeight="1">
      <c r="A61" s="16"/>
      <c r="B61" s="17"/>
      <c r="C61" s="17"/>
      <c r="D61" s="17"/>
      <c r="E61" s="26"/>
      <c r="F61" s="27"/>
      <c r="G61" s="19"/>
      <c r="H61" s="19"/>
      <c r="I61" s="24">
        <f>K61+L61+M61+N61</f>
        <v>0</v>
      </c>
      <c r="J61" s="21" t="s">
        <v>36</v>
      </c>
      <c r="K61" s="20"/>
      <c r="L61" s="20"/>
      <c r="M61" s="20"/>
      <c r="N61" s="20"/>
      <c r="O61" s="22"/>
    </row>
    <row r="62" spans="1:15" ht="15.75" customHeight="1">
      <c r="A62" s="32" t="s">
        <v>61</v>
      </c>
      <c r="B62" s="33">
        <v>900</v>
      </c>
      <c r="C62" s="33">
        <v>90004</v>
      </c>
      <c r="D62" s="33">
        <v>6050</v>
      </c>
      <c r="E62" s="48" t="s">
        <v>62</v>
      </c>
      <c r="F62" s="49" t="s">
        <v>35</v>
      </c>
      <c r="G62" s="35">
        <v>2009</v>
      </c>
      <c r="H62" s="35">
        <v>2012</v>
      </c>
      <c r="I62" s="38">
        <f>SUM(I63:I65)</f>
        <v>586557</v>
      </c>
      <c r="J62" s="37" t="s">
        <v>29</v>
      </c>
      <c r="K62" s="36">
        <f>K64</f>
        <v>250000</v>
      </c>
      <c r="L62" s="36">
        <f>L64</f>
        <v>0</v>
      </c>
      <c r="M62" s="36">
        <f>SUM(M63:M65)</f>
        <v>336557</v>
      </c>
      <c r="N62" s="36"/>
      <c r="O62" s="22"/>
    </row>
    <row r="63" spans="1:15" ht="29.25">
      <c r="A63" s="32"/>
      <c r="B63" s="33"/>
      <c r="C63" s="33"/>
      <c r="D63" s="33"/>
      <c r="E63" s="48"/>
      <c r="F63" s="49"/>
      <c r="G63" s="35"/>
      <c r="H63" s="35"/>
      <c r="I63" s="38">
        <f>K63+L63+M63+N63</f>
        <v>160800</v>
      </c>
      <c r="J63" s="39" t="s">
        <v>30</v>
      </c>
      <c r="K63" s="36"/>
      <c r="L63" s="36"/>
      <c r="M63" s="36">
        <v>160800</v>
      </c>
      <c r="N63" s="36"/>
      <c r="O63" s="22"/>
    </row>
    <row r="64" spans="1:15" ht="15.75" customHeight="1">
      <c r="A64" s="32"/>
      <c r="B64" s="33"/>
      <c r="C64" s="33"/>
      <c r="D64" s="33"/>
      <c r="E64" s="48"/>
      <c r="F64" s="49"/>
      <c r="G64" s="35"/>
      <c r="H64" s="35"/>
      <c r="I64" s="38">
        <f>K64+L64+M64+N64</f>
        <v>425757</v>
      </c>
      <c r="J64" s="37" t="s">
        <v>31</v>
      </c>
      <c r="K64" s="36">
        <v>250000</v>
      </c>
      <c r="L64" s="36"/>
      <c r="M64" s="36">
        <v>175757</v>
      </c>
      <c r="N64" s="36"/>
      <c r="O64" s="22"/>
    </row>
    <row r="65" spans="1:15" ht="15.75" customHeight="1">
      <c r="A65" s="32"/>
      <c r="B65" s="33"/>
      <c r="C65" s="33"/>
      <c r="D65" s="33"/>
      <c r="E65" s="48"/>
      <c r="F65" s="49"/>
      <c r="G65" s="35"/>
      <c r="H65" s="35"/>
      <c r="I65" s="38">
        <f>K65+L65+M65+N65</f>
        <v>0</v>
      </c>
      <c r="J65" s="37" t="s">
        <v>36</v>
      </c>
      <c r="K65" s="36"/>
      <c r="L65" s="36"/>
      <c r="M65" s="36"/>
      <c r="N65" s="36"/>
      <c r="O65" s="22"/>
    </row>
    <row r="66" spans="1:256" s="55" customFormat="1" ht="12.75" customHeight="1">
      <c r="A66" s="32" t="s">
        <v>63</v>
      </c>
      <c r="B66" s="33">
        <v>921</v>
      </c>
      <c r="C66" s="33">
        <v>92109</v>
      </c>
      <c r="D66" s="33">
        <v>6229</v>
      </c>
      <c r="E66" s="50" t="s">
        <v>64</v>
      </c>
      <c r="F66" s="35" t="s">
        <v>35</v>
      </c>
      <c r="G66" s="35">
        <v>2010</v>
      </c>
      <c r="H66" s="35">
        <v>2012</v>
      </c>
      <c r="I66" s="38">
        <f>K66+L66+M66+N66</f>
        <v>397989.64</v>
      </c>
      <c r="J66" s="37" t="s">
        <v>29</v>
      </c>
      <c r="K66" s="36">
        <f>K67+K68</f>
        <v>30000</v>
      </c>
      <c r="L66" s="36">
        <f>L69+L68</f>
        <v>0</v>
      </c>
      <c r="M66" s="36">
        <f>SUM(M67:M69)</f>
        <v>367989.64</v>
      </c>
      <c r="N66" s="36"/>
      <c r="O66" s="43"/>
      <c r="P66" s="51"/>
      <c r="Q66" s="51"/>
      <c r="R66" s="51"/>
      <c r="S66" s="52"/>
      <c r="T66" s="52"/>
      <c r="U66" s="53"/>
      <c r="V66" s="53"/>
      <c r="W66" s="54"/>
      <c r="AE66" s="43"/>
      <c r="AF66" s="51"/>
      <c r="AG66" s="51"/>
      <c r="AH66" s="51"/>
      <c r="AI66" s="52"/>
      <c r="AJ66" s="52"/>
      <c r="AK66" s="53"/>
      <c r="AL66" s="53"/>
      <c r="AM66" s="54"/>
      <c r="AU66" s="43"/>
      <c r="AV66" s="51"/>
      <c r="AW66" s="51"/>
      <c r="AX66" s="51"/>
      <c r="AY66" s="52"/>
      <c r="AZ66" s="52"/>
      <c r="BA66" s="53"/>
      <c r="BB66" s="53"/>
      <c r="BC66" s="54"/>
      <c r="BK66" s="43"/>
      <c r="BL66" s="51"/>
      <c r="BM66" s="51"/>
      <c r="BN66" s="51"/>
      <c r="BO66" s="52"/>
      <c r="BP66" s="52"/>
      <c r="BQ66" s="53"/>
      <c r="BR66" s="53"/>
      <c r="BS66" s="54"/>
      <c r="CA66" s="43"/>
      <c r="CB66" s="51"/>
      <c r="CC66" s="51"/>
      <c r="CD66" s="51"/>
      <c r="CE66" s="52"/>
      <c r="CF66" s="52"/>
      <c r="CG66" s="53"/>
      <c r="CH66" s="53"/>
      <c r="CI66" s="54"/>
      <c r="CQ66" s="43"/>
      <c r="CR66" s="51"/>
      <c r="CS66" s="51"/>
      <c r="CT66" s="51"/>
      <c r="CU66" s="52"/>
      <c r="CV66" s="52"/>
      <c r="CW66" s="53"/>
      <c r="CX66" s="53"/>
      <c r="CY66" s="54"/>
      <c r="DG66" s="43"/>
      <c r="DH66" s="51"/>
      <c r="DI66" s="51"/>
      <c r="DJ66" s="51"/>
      <c r="DK66" s="52"/>
      <c r="DL66" s="52"/>
      <c r="DM66" s="53"/>
      <c r="DN66" s="53"/>
      <c r="DO66" s="54"/>
      <c r="DW66" s="43"/>
      <c r="DX66" s="51"/>
      <c r="DY66" s="51"/>
      <c r="DZ66" s="51"/>
      <c r="EA66" s="52"/>
      <c r="EB66" s="52"/>
      <c r="EC66" s="53"/>
      <c r="ED66" s="53"/>
      <c r="EE66" s="54"/>
      <c r="EM66" s="43"/>
      <c r="EN66" s="51"/>
      <c r="EO66" s="51"/>
      <c r="EP66" s="51"/>
      <c r="EQ66" s="52"/>
      <c r="ER66" s="52"/>
      <c r="ES66" s="53"/>
      <c r="ET66" s="53"/>
      <c r="EU66" s="54"/>
      <c r="FC66" s="43"/>
      <c r="FD66" s="51"/>
      <c r="FE66" s="51"/>
      <c r="FF66" s="51"/>
      <c r="FG66" s="52"/>
      <c r="FH66" s="52"/>
      <c r="FI66" s="53"/>
      <c r="FJ66" s="53"/>
      <c r="FK66" s="54"/>
      <c r="FS66" s="43"/>
      <c r="FT66" s="51"/>
      <c r="FU66" s="51"/>
      <c r="FV66" s="51"/>
      <c r="FW66" s="52"/>
      <c r="FX66" s="52"/>
      <c r="FY66" s="53"/>
      <c r="FZ66" s="53"/>
      <c r="GA66" s="54"/>
      <c r="GI66" s="43"/>
      <c r="GJ66" s="51"/>
      <c r="GK66" s="51"/>
      <c r="GL66" s="51"/>
      <c r="GM66" s="52"/>
      <c r="GN66" s="52"/>
      <c r="GO66" s="53"/>
      <c r="GP66" s="53"/>
      <c r="GQ66" s="54"/>
      <c r="GY66" s="43"/>
      <c r="GZ66" s="51"/>
      <c r="HA66" s="51"/>
      <c r="HB66" s="51"/>
      <c r="HC66" s="52"/>
      <c r="HD66" s="52"/>
      <c r="HE66" s="53"/>
      <c r="HF66" s="53"/>
      <c r="HG66" s="54"/>
      <c r="HO66" s="43"/>
      <c r="HP66" s="51"/>
      <c r="HQ66" s="51"/>
      <c r="HR66" s="51"/>
      <c r="HS66" s="52"/>
      <c r="HT66" s="52"/>
      <c r="HU66" s="53"/>
      <c r="HV66" s="53"/>
      <c r="HW66" s="54"/>
      <c r="IE66" s="43"/>
      <c r="IF66" s="51"/>
      <c r="IG66" s="51"/>
      <c r="IH66" s="51"/>
      <c r="II66" s="52"/>
      <c r="IJ66" s="52"/>
      <c r="IK66" s="53"/>
      <c r="IL66" s="53"/>
      <c r="IM66" s="54"/>
      <c r="IU66" s="43"/>
      <c r="IV66" s="43"/>
    </row>
    <row r="67" spans="1:256" s="55" customFormat="1" ht="29.25">
      <c r="A67" s="32"/>
      <c r="B67" s="33"/>
      <c r="C67" s="33"/>
      <c r="D67" s="33"/>
      <c r="E67" s="50"/>
      <c r="F67" s="35"/>
      <c r="G67" s="35"/>
      <c r="H67" s="35"/>
      <c r="I67" s="38">
        <f>K67+L69+M67+N67</f>
        <v>230198</v>
      </c>
      <c r="J67" s="39" t="s">
        <v>30</v>
      </c>
      <c r="K67" s="36"/>
      <c r="L67" s="56"/>
      <c r="M67" s="40">
        <v>230198</v>
      </c>
      <c r="N67" s="36"/>
      <c r="O67" s="43"/>
      <c r="P67" s="51"/>
      <c r="Q67" s="51"/>
      <c r="R67" s="51"/>
      <c r="S67" s="52"/>
      <c r="T67" s="52"/>
      <c r="U67" s="53"/>
      <c r="V67" s="53"/>
      <c r="W67" s="54"/>
      <c r="AE67" s="43"/>
      <c r="AF67" s="51"/>
      <c r="AG67" s="51"/>
      <c r="AH67" s="51"/>
      <c r="AI67" s="52"/>
      <c r="AJ67" s="52"/>
      <c r="AK67" s="53"/>
      <c r="AL67" s="53"/>
      <c r="AM67" s="54"/>
      <c r="AU67" s="43"/>
      <c r="AV67" s="51"/>
      <c r="AW67" s="51"/>
      <c r="AX67" s="51"/>
      <c r="AY67" s="52"/>
      <c r="AZ67" s="52"/>
      <c r="BA67" s="53"/>
      <c r="BB67" s="53"/>
      <c r="BC67" s="54"/>
      <c r="BK67" s="43"/>
      <c r="BL67" s="51"/>
      <c r="BM67" s="51"/>
      <c r="BN67" s="51"/>
      <c r="BO67" s="52"/>
      <c r="BP67" s="52"/>
      <c r="BQ67" s="53"/>
      <c r="BR67" s="53"/>
      <c r="BS67" s="54"/>
      <c r="CA67" s="43"/>
      <c r="CB67" s="51"/>
      <c r="CC67" s="51"/>
      <c r="CD67" s="51"/>
      <c r="CE67" s="52"/>
      <c r="CF67" s="52"/>
      <c r="CG67" s="53"/>
      <c r="CH67" s="53"/>
      <c r="CI67" s="54"/>
      <c r="CQ67" s="43"/>
      <c r="CR67" s="51"/>
      <c r="CS67" s="51"/>
      <c r="CT67" s="51"/>
      <c r="CU67" s="52"/>
      <c r="CV67" s="52"/>
      <c r="CW67" s="53"/>
      <c r="CX67" s="53"/>
      <c r="CY67" s="54"/>
      <c r="DG67" s="43"/>
      <c r="DH67" s="51"/>
      <c r="DI67" s="51"/>
      <c r="DJ67" s="51"/>
      <c r="DK67" s="52"/>
      <c r="DL67" s="52"/>
      <c r="DM67" s="53"/>
      <c r="DN67" s="53"/>
      <c r="DO67" s="54"/>
      <c r="DW67" s="43"/>
      <c r="DX67" s="51"/>
      <c r="DY67" s="51"/>
      <c r="DZ67" s="51"/>
      <c r="EA67" s="52"/>
      <c r="EB67" s="52"/>
      <c r="EC67" s="53"/>
      <c r="ED67" s="53"/>
      <c r="EE67" s="54"/>
      <c r="EM67" s="43"/>
      <c r="EN67" s="51"/>
      <c r="EO67" s="51"/>
      <c r="EP67" s="51"/>
      <c r="EQ67" s="52"/>
      <c r="ER67" s="52"/>
      <c r="ES67" s="53"/>
      <c r="ET67" s="53"/>
      <c r="EU67" s="54"/>
      <c r="FC67" s="43"/>
      <c r="FD67" s="51"/>
      <c r="FE67" s="51"/>
      <c r="FF67" s="51"/>
      <c r="FG67" s="52"/>
      <c r="FH67" s="52"/>
      <c r="FI67" s="53"/>
      <c r="FJ67" s="53"/>
      <c r="FK67" s="54"/>
      <c r="FS67" s="43"/>
      <c r="FT67" s="51"/>
      <c r="FU67" s="51"/>
      <c r="FV67" s="51"/>
      <c r="FW67" s="52"/>
      <c r="FX67" s="52"/>
      <c r="FY67" s="53"/>
      <c r="FZ67" s="53"/>
      <c r="GA67" s="54"/>
      <c r="GI67" s="43"/>
      <c r="GJ67" s="51"/>
      <c r="GK67" s="51"/>
      <c r="GL67" s="51"/>
      <c r="GM67" s="52"/>
      <c r="GN67" s="52"/>
      <c r="GO67" s="53"/>
      <c r="GP67" s="53"/>
      <c r="GQ67" s="54"/>
      <c r="GY67" s="43"/>
      <c r="GZ67" s="51"/>
      <c r="HA67" s="51"/>
      <c r="HB67" s="51"/>
      <c r="HC67" s="52"/>
      <c r="HD67" s="52"/>
      <c r="HE67" s="53"/>
      <c r="HF67" s="53"/>
      <c r="HG67" s="54"/>
      <c r="HO67" s="43"/>
      <c r="HP67" s="51"/>
      <c r="HQ67" s="51"/>
      <c r="HR67" s="51"/>
      <c r="HS67" s="52"/>
      <c r="HT67" s="52"/>
      <c r="HU67" s="53"/>
      <c r="HV67" s="53"/>
      <c r="HW67" s="54"/>
      <c r="IE67" s="43"/>
      <c r="IF67" s="51"/>
      <c r="IG67" s="51"/>
      <c r="IH67" s="51"/>
      <c r="II67" s="52"/>
      <c r="IJ67" s="52"/>
      <c r="IK67" s="53"/>
      <c r="IL67" s="53"/>
      <c r="IM67" s="54"/>
      <c r="IU67" s="43"/>
      <c r="IV67" s="43"/>
    </row>
    <row r="68" spans="1:256" s="61" customFormat="1" ht="15">
      <c r="A68" s="32"/>
      <c r="B68" s="33"/>
      <c r="C68" s="33"/>
      <c r="D68" s="33"/>
      <c r="E68" s="50"/>
      <c r="F68" s="35"/>
      <c r="G68" s="35"/>
      <c r="H68" s="35"/>
      <c r="I68" s="24">
        <f>K68+L68+M68+N68</f>
        <v>167791.64</v>
      </c>
      <c r="J68" s="21" t="s">
        <v>31</v>
      </c>
      <c r="K68" s="36">
        <v>30000</v>
      </c>
      <c r="L68" s="20">
        <v>0</v>
      </c>
      <c r="M68" s="40">
        <v>137791.64</v>
      </c>
      <c r="N68" s="20"/>
      <c r="O68" s="5"/>
      <c r="P68" s="57"/>
      <c r="Q68" s="57"/>
      <c r="R68" s="57"/>
      <c r="S68" s="58"/>
      <c r="T68" s="58"/>
      <c r="U68" s="59"/>
      <c r="V68" s="59"/>
      <c r="W68" s="60"/>
      <c r="AE68" s="5"/>
      <c r="AF68" s="57"/>
      <c r="AG68" s="57"/>
      <c r="AH68" s="57"/>
      <c r="AI68" s="58"/>
      <c r="AJ68" s="58"/>
      <c r="AK68" s="59"/>
      <c r="AL68" s="59"/>
      <c r="AM68" s="60"/>
      <c r="AU68" s="5"/>
      <c r="AV68" s="57"/>
      <c r="AW68" s="57"/>
      <c r="AX68" s="57"/>
      <c r="AY68" s="58"/>
      <c r="AZ68" s="58"/>
      <c r="BA68" s="59"/>
      <c r="BB68" s="59"/>
      <c r="BC68" s="60"/>
      <c r="BK68" s="5"/>
      <c r="BL68" s="57"/>
      <c r="BM68" s="57"/>
      <c r="BN68" s="57"/>
      <c r="BO68" s="58"/>
      <c r="BP68" s="58"/>
      <c r="BQ68" s="59"/>
      <c r="BR68" s="59"/>
      <c r="BS68" s="60"/>
      <c r="CA68" s="5"/>
      <c r="CB68" s="57"/>
      <c r="CC68" s="57"/>
      <c r="CD68" s="57"/>
      <c r="CE68" s="58"/>
      <c r="CF68" s="58"/>
      <c r="CG68" s="59"/>
      <c r="CH68" s="59"/>
      <c r="CI68" s="60"/>
      <c r="CQ68" s="5"/>
      <c r="CR68" s="57"/>
      <c r="CS68" s="57"/>
      <c r="CT68" s="57"/>
      <c r="CU68" s="58"/>
      <c r="CV68" s="58"/>
      <c r="CW68" s="59"/>
      <c r="CX68" s="59"/>
      <c r="CY68" s="60"/>
      <c r="DG68" s="5"/>
      <c r="DH68" s="57"/>
      <c r="DI68" s="57"/>
      <c r="DJ68" s="57"/>
      <c r="DK68" s="58"/>
      <c r="DL68" s="58"/>
      <c r="DM68" s="59"/>
      <c r="DN68" s="59"/>
      <c r="DO68" s="60"/>
      <c r="DW68" s="5"/>
      <c r="DX68" s="57"/>
      <c r="DY68" s="57"/>
      <c r="DZ68" s="57"/>
      <c r="EA68" s="58"/>
      <c r="EB68" s="58"/>
      <c r="EC68" s="59"/>
      <c r="ED68" s="59"/>
      <c r="EE68" s="60"/>
      <c r="EM68" s="5"/>
      <c r="EN68" s="57"/>
      <c r="EO68" s="57"/>
      <c r="EP68" s="57"/>
      <c r="EQ68" s="58"/>
      <c r="ER68" s="58"/>
      <c r="ES68" s="59"/>
      <c r="ET68" s="59"/>
      <c r="EU68" s="60"/>
      <c r="FC68" s="5"/>
      <c r="FD68" s="57"/>
      <c r="FE68" s="57"/>
      <c r="FF68" s="57"/>
      <c r="FG68" s="58"/>
      <c r="FH68" s="58"/>
      <c r="FI68" s="59"/>
      <c r="FJ68" s="59"/>
      <c r="FK68" s="60"/>
      <c r="FS68" s="5"/>
      <c r="FT68" s="57"/>
      <c r="FU68" s="57"/>
      <c r="FV68" s="57"/>
      <c r="FW68" s="58"/>
      <c r="FX68" s="58"/>
      <c r="FY68" s="59"/>
      <c r="FZ68" s="59"/>
      <c r="GA68" s="60"/>
      <c r="GI68" s="5"/>
      <c r="GJ68" s="57"/>
      <c r="GK68" s="57"/>
      <c r="GL68" s="57"/>
      <c r="GM68" s="58"/>
      <c r="GN68" s="58"/>
      <c r="GO68" s="59"/>
      <c r="GP68" s="59"/>
      <c r="GQ68" s="60"/>
      <c r="GY68" s="5"/>
      <c r="GZ68" s="57"/>
      <c r="HA68" s="57"/>
      <c r="HB68" s="57"/>
      <c r="HC68" s="58"/>
      <c r="HD68" s="58"/>
      <c r="HE68" s="59"/>
      <c r="HF68" s="59"/>
      <c r="HG68" s="60"/>
      <c r="HO68" s="5"/>
      <c r="HP68" s="57"/>
      <c r="HQ68" s="57"/>
      <c r="HR68" s="57"/>
      <c r="HS68" s="58"/>
      <c r="HT68" s="58"/>
      <c r="HU68" s="59"/>
      <c r="HV68" s="59"/>
      <c r="HW68" s="60"/>
      <c r="IE68" s="5"/>
      <c r="IF68" s="57"/>
      <c r="IG68" s="57"/>
      <c r="IH68" s="57"/>
      <c r="II68" s="58"/>
      <c r="IJ68" s="58"/>
      <c r="IK68" s="59"/>
      <c r="IL68" s="59"/>
      <c r="IM68" s="60"/>
      <c r="IU68" s="5"/>
      <c r="IV68" s="5"/>
    </row>
    <row r="69" spans="1:256" s="61" customFormat="1" ht="15">
      <c r="A69" s="32"/>
      <c r="B69" s="33"/>
      <c r="C69" s="33"/>
      <c r="D69" s="33"/>
      <c r="E69" s="50"/>
      <c r="F69" s="35"/>
      <c r="G69" s="35"/>
      <c r="H69" s="35"/>
      <c r="I69" s="24">
        <f>K69+L69+M69+N69</f>
        <v>0</v>
      </c>
      <c r="J69" s="21" t="s">
        <v>36</v>
      </c>
      <c r="K69" s="20"/>
      <c r="L69" s="20"/>
      <c r="M69" s="20"/>
      <c r="N69" s="20"/>
      <c r="O69" s="5"/>
      <c r="P69" s="57"/>
      <c r="Q69" s="57"/>
      <c r="R69" s="57"/>
      <c r="S69" s="58"/>
      <c r="T69" s="58"/>
      <c r="U69" s="59"/>
      <c r="V69" s="59"/>
      <c r="W69" s="60"/>
      <c r="AE69" s="5"/>
      <c r="AF69" s="57"/>
      <c r="AG69" s="57"/>
      <c r="AH69" s="57"/>
      <c r="AI69" s="58"/>
      <c r="AJ69" s="58"/>
      <c r="AK69" s="59"/>
      <c r="AL69" s="59"/>
      <c r="AM69" s="60"/>
      <c r="AU69" s="5"/>
      <c r="AV69" s="57"/>
      <c r="AW69" s="57"/>
      <c r="AX69" s="57"/>
      <c r="AY69" s="58"/>
      <c r="AZ69" s="58"/>
      <c r="BA69" s="59"/>
      <c r="BB69" s="59"/>
      <c r="BC69" s="60"/>
      <c r="BK69" s="5"/>
      <c r="BL69" s="57"/>
      <c r="BM69" s="57"/>
      <c r="BN69" s="57"/>
      <c r="BO69" s="58"/>
      <c r="BP69" s="58"/>
      <c r="BQ69" s="59"/>
      <c r="BR69" s="59"/>
      <c r="BS69" s="60"/>
      <c r="CA69" s="5"/>
      <c r="CB69" s="57"/>
      <c r="CC69" s="57"/>
      <c r="CD69" s="57"/>
      <c r="CE69" s="58"/>
      <c r="CF69" s="58"/>
      <c r="CG69" s="59"/>
      <c r="CH69" s="59"/>
      <c r="CI69" s="60"/>
      <c r="CQ69" s="5"/>
      <c r="CR69" s="57"/>
      <c r="CS69" s="57"/>
      <c r="CT69" s="57"/>
      <c r="CU69" s="58"/>
      <c r="CV69" s="58"/>
      <c r="CW69" s="59"/>
      <c r="CX69" s="59"/>
      <c r="CY69" s="60"/>
      <c r="DG69" s="5"/>
      <c r="DH69" s="57"/>
      <c r="DI69" s="57"/>
      <c r="DJ69" s="57"/>
      <c r="DK69" s="58"/>
      <c r="DL69" s="58"/>
      <c r="DM69" s="59"/>
      <c r="DN69" s="59"/>
      <c r="DO69" s="60"/>
      <c r="DW69" s="5"/>
      <c r="DX69" s="57"/>
      <c r="DY69" s="57"/>
      <c r="DZ69" s="57"/>
      <c r="EA69" s="58"/>
      <c r="EB69" s="58"/>
      <c r="EC69" s="59"/>
      <c r="ED69" s="59"/>
      <c r="EE69" s="60"/>
      <c r="EM69" s="5"/>
      <c r="EN69" s="57"/>
      <c r="EO69" s="57"/>
      <c r="EP69" s="57"/>
      <c r="EQ69" s="58"/>
      <c r="ER69" s="58"/>
      <c r="ES69" s="59"/>
      <c r="ET69" s="59"/>
      <c r="EU69" s="60"/>
      <c r="FC69" s="5"/>
      <c r="FD69" s="57"/>
      <c r="FE69" s="57"/>
      <c r="FF69" s="57"/>
      <c r="FG69" s="58"/>
      <c r="FH69" s="58"/>
      <c r="FI69" s="59"/>
      <c r="FJ69" s="59"/>
      <c r="FK69" s="60"/>
      <c r="FS69" s="5"/>
      <c r="FT69" s="57"/>
      <c r="FU69" s="57"/>
      <c r="FV69" s="57"/>
      <c r="FW69" s="58"/>
      <c r="FX69" s="58"/>
      <c r="FY69" s="59"/>
      <c r="FZ69" s="59"/>
      <c r="GA69" s="60"/>
      <c r="GI69" s="5"/>
      <c r="GJ69" s="57"/>
      <c r="GK69" s="57"/>
      <c r="GL69" s="57"/>
      <c r="GM69" s="58"/>
      <c r="GN69" s="58"/>
      <c r="GO69" s="59"/>
      <c r="GP69" s="59"/>
      <c r="GQ69" s="60"/>
      <c r="GY69" s="5"/>
      <c r="GZ69" s="57"/>
      <c r="HA69" s="57"/>
      <c r="HB69" s="57"/>
      <c r="HC69" s="58"/>
      <c r="HD69" s="58"/>
      <c r="HE69" s="59"/>
      <c r="HF69" s="59"/>
      <c r="HG69" s="60"/>
      <c r="HO69" s="5"/>
      <c r="HP69" s="57"/>
      <c r="HQ69" s="57"/>
      <c r="HR69" s="57"/>
      <c r="HS69" s="58"/>
      <c r="HT69" s="58"/>
      <c r="HU69" s="59"/>
      <c r="HV69" s="59"/>
      <c r="HW69" s="60"/>
      <c r="IE69" s="5"/>
      <c r="IF69" s="57"/>
      <c r="IG69" s="57"/>
      <c r="IH69" s="57"/>
      <c r="II69" s="58"/>
      <c r="IJ69" s="58"/>
      <c r="IK69" s="59"/>
      <c r="IL69" s="59"/>
      <c r="IM69" s="60"/>
      <c r="IU69" s="5"/>
      <c r="IV69" s="5"/>
    </row>
    <row r="70" spans="1:14" ht="12.75" customHeight="1">
      <c r="A70" s="16" t="s">
        <v>65</v>
      </c>
      <c r="B70" s="17">
        <v>921</v>
      </c>
      <c r="C70" s="17">
        <v>92113</v>
      </c>
      <c r="D70" s="17">
        <v>6229</v>
      </c>
      <c r="E70" s="62" t="s">
        <v>66</v>
      </c>
      <c r="F70" s="19" t="s">
        <v>67</v>
      </c>
      <c r="G70" s="19">
        <v>2009</v>
      </c>
      <c r="H70" s="19">
        <v>2010</v>
      </c>
      <c r="I70" s="24">
        <f>K70+L70+M70+N70+293408</f>
        <v>10643627</v>
      </c>
      <c r="J70" s="21" t="s">
        <v>29</v>
      </c>
      <c r="K70" s="20">
        <f>K71+K72</f>
        <v>50000</v>
      </c>
      <c r="L70" s="20">
        <f>L73+L72</f>
        <v>10300219</v>
      </c>
      <c r="M70" s="20"/>
      <c r="N70" s="20"/>
    </row>
    <row r="71" spans="1:14" ht="15">
      <c r="A71" s="16"/>
      <c r="B71" s="17"/>
      <c r="C71" s="17"/>
      <c r="D71" s="17"/>
      <c r="E71" s="62"/>
      <c r="F71" s="19"/>
      <c r="G71" s="19"/>
      <c r="H71" s="19"/>
      <c r="I71" s="24"/>
      <c r="J71" s="25" t="s">
        <v>30</v>
      </c>
      <c r="K71" s="20"/>
      <c r="L71" s="47"/>
      <c r="M71" s="20"/>
      <c r="N71" s="20"/>
    </row>
    <row r="72" spans="1:14" ht="15">
      <c r="A72" s="16"/>
      <c r="B72" s="17"/>
      <c r="C72" s="17"/>
      <c r="D72" s="17"/>
      <c r="E72" s="62"/>
      <c r="F72" s="19"/>
      <c r="G72" s="19"/>
      <c r="H72" s="19"/>
      <c r="I72" s="24">
        <f>K72+L72+M72+N72</f>
        <v>50000</v>
      </c>
      <c r="J72" s="21" t="s">
        <v>31</v>
      </c>
      <c r="K72" s="20">
        <v>50000</v>
      </c>
      <c r="L72" s="20"/>
      <c r="M72" s="20"/>
      <c r="N72" s="20"/>
    </row>
    <row r="73" spans="1:14" ht="15">
      <c r="A73" s="16"/>
      <c r="B73" s="17"/>
      <c r="C73" s="17"/>
      <c r="D73" s="17"/>
      <c r="E73" s="62"/>
      <c r="F73" s="19"/>
      <c r="G73" s="19"/>
      <c r="H73" s="19"/>
      <c r="I73" s="24">
        <f>K73+L73+M73+N73</f>
        <v>10300219</v>
      </c>
      <c r="J73" s="21" t="s">
        <v>36</v>
      </c>
      <c r="K73" s="20"/>
      <c r="L73" s="20">
        <v>10300219</v>
      </c>
      <c r="M73" s="20"/>
      <c r="N73" s="20"/>
    </row>
    <row r="74" spans="1:14" ht="12.75" customHeight="1">
      <c r="A74" s="16" t="s">
        <v>68</v>
      </c>
      <c r="B74" s="17">
        <v>921</v>
      </c>
      <c r="C74" s="33">
        <v>92116</v>
      </c>
      <c r="D74" s="33">
        <v>6229</v>
      </c>
      <c r="E74" s="63" t="s">
        <v>69</v>
      </c>
      <c r="F74" s="35" t="s">
        <v>35</v>
      </c>
      <c r="G74" s="35">
        <v>2010</v>
      </c>
      <c r="H74" s="35">
        <v>2014</v>
      </c>
      <c r="I74" s="38">
        <f>K74+L74+M74+N74</f>
        <v>2063000</v>
      </c>
      <c r="J74" s="37" t="s">
        <v>29</v>
      </c>
      <c r="K74" s="36">
        <f>K75+K76</f>
        <v>63000</v>
      </c>
      <c r="L74" s="36">
        <f>L75+L76</f>
        <v>0</v>
      </c>
      <c r="M74" s="36">
        <f>M75+M76</f>
        <v>0</v>
      </c>
      <c r="N74" s="36">
        <f>N75+N76</f>
        <v>2000000</v>
      </c>
    </row>
    <row r="75" spans="1:14" ht="29.25">
      <c r="A75" s="16"/>
      <c r="B75" s="17"/>
      <c r="C75" s="33"/>
      <c r="D75" s="33"/>
      <c r="E75" s="63"/>
      <c r="F75" s="35"/>
      <c r="G75" s="35"/>
      <c r="H75" s="35"/>
      <c r="I75" s="38"/>
      <c r="J75" s="39" t="s">
        <v>30</v>
      </c>
      <c r="K75" s="36"/>
      <c r="L75" s="56"/>
      <c r="M75" s="36"/>
      <c r="N75" s="36">
        <f>950000+50000</f>
        <v>1000000</v>
      </c>
    </row>
    <row r="76" spans="1:14" ht="15">
      <c r="A76" s="16"/>
      <c r="B76" s="17"/>
      <c r="C76" s="33"/>
      <c r="D76" s="33"/>
      <c r="E76" s="63"/>
      <c r="F76" s="35"/>
      <c r="G76" s="35"/>
      <c r="H76" s="35"/>
      <c r="I76" s="38">
        <f>K76+L76+M76+N76</f>
        <v>1063000</v>
      </c>
      <c r="J76" s="37" t="s">
        <v>31</v>
      </c>
      <c r="K76" s="36">
        <v>63000</v>
      </c>
      <c r="L76" s="36"/>
      <c r="M76" s="36"/>
      <c r="N76" s="36">
        <f>950000+50000</f>
        <v>1000000</v>
      </c>
    </row>
    <row r="77" spans="1:14" ht="15">
      <c r="A77" s="16"/>
      <c r="B77" s="17"/>
      <c r="C77" s="33"/>
      <c r="D77" s="33"/>
      <c r="E77" s="63"/>
      <c r="F77" s="35"/>
      <c r="G77" s="35"/>
      <c r="H77" s="35"/>
      <c r="I77" s="38">
        <f>K77+L77+M77+N77</f>
        <v>0</v>
      </c>
      <c r="J77" s="37" t="s">
        <v>36</v>
      </c>
      <c r="K77" s="36"/>
      <c r="L77" s="36"/>
      <c r="M77" s="36"/>
      <c r="N77" s="36"/>
    </row>
    <row r="78" spans="1:14" s="64" customFormat="1" ht="13.5" customHeight="1">
      <c r="A78" s="32" t="s">
        <v>70</v>
      </c>
      <c r="B78" s="33">
        <v>926</v>
      </c>
      <c r="C78" s="33">
        <v>92601</v>
      </c>
      <c r="D78" s="33">
        <v>6050</v>
      </c>
      <c r="E78" s="34" t="s">
        <v>71</v>
      </c>
      <c r="F78" s="35" t="s">
        <v>28</v>
      </c>
      <c r="G78" s="35">
        <v>2010</v>
      </c>
      <c r="H78" s="35">
        <v>2013</v>
      </c>
      <c r="I78" s="36">
        <f>I79+I80</f>
        <v>3390990</v>
      </c>
      <c r="J78" s="37" t="s">
        <v>29</v>
      </c>
      <c r="K78" s="36">
        <f>K79+K80</f>
        <v>25000</v>
      </c>
      <c r="L78" s="36">
        <f>SUM(L79:L81)</f>
        <v>0</v>
      </c>
      <c r="M78" s="36">
        <f>SUM(M79:M81)</f>
        <v>900000</v>
      </c>
      <c r="N78" s="36">
        <f>SUM(N79:N81)</f>
        <v>2465990</v>
      </c>
    </row>
    <row r="79" spans="1:14" s="64" customFormat="1" ht="29.25">
      <c r="A79" s="32"/>
      <c r="B79" s="33"/>
      <c r="C79" s="33"/>
      <c r="D79" s="33"/>
      <c r="E79" s="34"/>
      <c r="F79" s="35"/>
      <c r="G79" s="35"/>
      <c r="H79" s="35"/>
      <c r="I79" s="38">
        <f>K79+L79+M79+N79</f>
        <v>2821988.65</v>
      </c>
      <c r="J79" s="39" t="s">
        <v>30</v>
      </c>
      <c r="K79" s="36"/>
      <c r="L79" s="44"/>
      <c r="M79" s="40">
        <v>725897.15</v>
      </c>
      <c r="N79" s="40">
        <v>2096091.5</v>
      </c>
    </row>
    <row r="80" spans="1:14" s="64" customFormat="1" ht="15">
      <c r="A80" s="32"/>
      <c r="B80" s="33"/>
      <c r="C80" s="33"/>
      <c r="D80" s="33"/>
      <c r="E80" s="34"/>
      <c r="F80" s="35"/>
      <c r="G80" s="35"/>
      <c r="H80" s="35"/>
      <c r="I80" s="38">
        <f>K80+L80+M80+N80</f>
        <v>569001.35</v>
      </c>
      <c r="J80" s="37" t="s">
        <v>31</v>
      </c>
      <c r="K80" s="44">
        <v>25000</v>
      </c>
      <c r="L80" s="36"/>
      <c r="M80" s="40">
        <v>174102.85</v>
      </c>
      <c r="N80" s="40">
        <v>369898.5</v>
      </c>
    </row>
    <row r="81" spans="1:14" s="64" customFormat="1" ht="15">
      <c r="A81" s="32"/>
      <c r="B81" s="33"/>
      <c r="C81" s="33"/>
      <c r="D81" s="33"/>
      <c r="E81" s="34"/>
      <c r="F81" s="35"/>
      <c r="G81" s="35"/>
      <c r="H81" s="35"/>
      <c r="I81" s="38">
        <f>K81+L81+M81+N81</f>
        <v>0</v>
      </c>
      <c r="J81" s="37" t="s">
        <v>36</v>
      </c>
      <c r="K81" s="36"/>
      <c r="L81" s="44"/>
      <c r="M81" s="36"/>
      <c r="N81" s="36"/>
    </row>
    <row r="82" spans="1:14" ht="15" customHeight="1">
      <c r="A82" s="16" t="s">
        <v>72</v>
      </c>
      <c r="B82" s="17">
        <v>926</v>
      </c>
      <c r="C82" s="17">
        <v>92601</v>
      </c>
      <c r="D82" s="17">
        <v>6050</v>
      </c>
      <c r="E82" s="18" t="s">
        <v>73</v>
      </c>
      <c r="F82" s="19" t="s">
        <v>28</v>
      </c>
      <c r="G82" s="19">
        <v>2009</v>
      </c>
      <c r="H82" s="19">
        <v>2012</v>
      </c>
      <c r="I82" s="20">
        <f>I83+I84</f>
        <v>6825000</v>
      </c>
      <c r="J82" s="21" t="s">
        <v>29</v>
      </c>
      <c r="K82" s="20">
        <f>K83+K84</f>
        <v>1900000</v>
      </c>
      <c r="L82" s="20">
        <f>L83+L84</f>
        <v>4910000</v>
      </c>
      <c r="M82" s="20">
        <f>M83+M84</f>
        <v>0</v>
      </c>
      <c r="N82" s="20"/>
    </row>
    <row r="83" spans="1:14" ht="15">
      <c r="A83" s="16"/>
      <c r="B83" s="17"/>
      <c r="C83" s="17"/>
      <c r="D83" s="17"/>
      <c r="E83" s="18"/>
      <c r="F83" s="19"/>
      <c r="G83" s="19"/>
      <c r="H83" s="19"/>
      <c r="I83" s="24">
        <f>K83+L83+M83+N83</f>
        <v>0</v>
      </c>
      <c r="J83" s="25" t="s">
        <v>30</v>
      </c>
      <c r="K83" s="20"/>
      <c r="L83" s="28"/>
      <c r="M83" s="20"/>
      <c r="N83" s="20"/>
    </row>
    <row r="84" spans="1:14" ht="15">
      <c r="A84" s="16"/>
      <c r="B84" s="17"/>
      <c r="C84" s="17"/>
      <c r="D84" s="17"/>
      <c r="E84" s="18"/>
      <c r="F84" s="19"/>
      <c r="G84" s="19"/>
      <c r="H84" s="19"/>
      <c r="I84" s="24">
        <f>K84+L84+M84+N84+15000</f>
        <v>6825000</v>
      </c>
      <c r="J84" s="21" t="s">
        <v>31</v>
      </c>
      <c r="K84" s="28">
        <v>1900000</v>
      </c>
      <c r="L84" s="20">
        <v>4910000</v>
      </c>
      <c r="M84" s="20"/>
      <c r="N84" s="20"/>
    </row>
    <row r="85" spans="1:14" ht="15">
      <c r="A85" s="16"/>
      <c r="B85" s="17"/>
      <c r="C85" s="17"/>
      <c r="D85" s="17"/>
      <c r="E85" s="18"/>
      <c r="F85" s="19"/>
      <c r="G85" s="19"/>
      <c r="H85" s="19"/>
      <c r="I85" s="24">
        <f>K85+L85+M85+N85</f>
        <v>0</v>
      </c>
      <c r="J85" s="21" t="s">
        <v>36</v>
      </c>
      <c r="K85" s="20"/>
      <c r="L85" s="28"/>
      <c r="M85" s="20"/>
      <c r="N85" s="20"/>
    </row>
    <row r="86" spans="1:14" ht="12.75" customHeight="1" hidden="1">
      <c r="A86" s="65"/>
      <c r="B86" s="66"/>
      <c r="C86" s="66"/>
      <c r="D86" s="66"/>
      <c r="E86" s="67"/>
      <c r="F86" s="68"/>
      <c r="G86" s="69">
        <v>2008</v>
      </c>
      <c r="H86" s="69">
        <v>2010</v>
      </c>
      <c r="I86" s="70"/>
      <c r="J86" s="71" t="s">
        <v>74</v>
      </c>
      <c r="K86" s="72"/>
      <c r="L86" s="72">
        <v>100000</v>
      </c>
      <c r="M86" s="72">
        <v>125000</v>
      </c>
      <c r="N86" s="73"/>
    </row>
    <row r="87" spans="2:14" ht="12.75" customHeight="1" hidden="1">
      <c r="B87" s="74"/>
      <c r="C87" s="74"/>
      <c r="D87" s="74"/>
      <c r="E87" s="67"/>
      <c r="F87" s="75"/>
      <c r="G87" s="69"/>
      <c r="H87" s="69"/>
      <c r="I87" s="76"/>
      <c r="J87" s="77" t="s">
        <v>75</v>
      </c>
      <c r="K87" s="78"/>
      <c r="L87" s="78"/>
      <c r="M87" s="78"/>
      <c r="N87" s="79"/>
    </row>
    <row r="88" spans="2:14" ht="12.75" customHeight="1" hidden="1">
      <c r="B88" s="74"/>
      <c r="C88" s="74"/>
      <c r="D88" s="74"/>
      <c r="E88" s="67"/>
      <c r="F88" s="75"/>
      <c r="G88" s="69"/>
      <c r="H88" s="69"/>
      <c r="I88" s="76"/>
      <c r="J88" s="80" t="s">
        <v>76</v>
      </c>
      <c r="K88" s="81"/>
      <c r="L88" s="81"/>
      <c r="M88" s="81"/>
      <c r="N88" s="82"/>
    </row>
    <row r="89" spans="2:14" ht="12.75" customHeight="1" hidden="1">
      <c r="B89" s="74"/>
      <c r="C89" s="74"/>
      <c r="D89" s="74"/>
      <c r="E89" s="67"/>
      <c r="F89" s="75"/>
      <c r="G89" s="69"/>
      <c r="H89" s="69"/>
      <c r="I89" s="76"/>
      <c r="J89" s="80" t="s">
        <v>77</v>
      </c>
      <c r="K89" s="81"/>
      <c r="L89" s="81">
        <f>L86</f>
        <v>100000</v>
      </c>
      <c r="M89" s="81">
        <f>M86</f>
        <v>125000</v>
      </c>
      <c r="N89" s="82"/>
    </row>
    <row r="90" spans="2:14" ht="12.75" customHeight="1" hidden="1">
      <c r="B90" s="74"/>
      <c r="C90" s="74"/>
      <c r="D90" s="74"/>
      <c r="E90" s="67"/>
      <c r="F90" s="75"/>
      <c r="G90" s="69"/>
      <c r="H90" s="69"/>
      <c r="I90" s="76"/>
      <c r="J90" s="80" t="s">
        <v>78</v>
      </c>
      <c r="K90" s="81"/>
      <c r="L90" s="81"/>
      <c r="M90" s="81"/>
      <c r="N90" s="82"/>
    </row>
    <row r="91" spans="2:15" ht="12.75" customHeight="1" hidden="1">
      <c r="B91" s="74"/>
      <c r="C91" s="74"/>
      <c r="D91" s="74"/>
      <c r="E91" s="67"/>
      <c r="F91" s="75"/>
      <c r="G91" s="69"/>
      <c r="H91" s="69"/>
      <c r="I91" s="76"/>
      <c r="J91" s="80" t="s">
        <v>79</v>
      </c>
      <c r="K91" s="81"/>
      <c r="L91" s="81">
        <f>L89</f>
        <v>100000</v>
      </c>
      <c r="M91" s="81">
        <f>M89</f>
        <v>125000</v>
      </c>
      <c r="N91" s="82"/>
      <c r="O91" s="22"/>
    </row>
    <row r="92" spans="2:14" ht="12.75" customHeight="1" hidden="1">
      <c r="B92" s="74"/>
      <c r="C92" s="74"/>
      <c r="D92" s="74"/>
      <c r="E92" s="67"/>
      <c r="F92" s="75"/>
      <c r="G92" s="69"/>
      <c r="H92" s="69"/>
      <c r="I92" s="76"/>
      <c r="J92" s="80" t="s">
        <v>80</v>
      </c>
      <c r="K92" s="81"/>
      <c r="L92" s="81"/>
      <c r="M92" s="81"/>
      <c r="N92" s="82"/>
    </row>
    <row r="93" spans="2:14" ht="12.75" customHeight="1" hidden="1">
      <c r="B93" s="74"/>
      <c r="C93" s="74"/>
      <c r="D93" s="74"/>
      <c r="E93" s="67"/>
      <c r="F93" s="75"/>
      <c r="G93" s="69"/>
      <c r="H93" s="69"/>
      <c r="I93" s="76"/>
      <c r="J93" s="80" t="s">
        <v>81</v>
      </c>
      <c r="K93" s="81"/>
      <c r="L93" s="81"/>
      <c r="M93" s="81"/>
      <c r="N93" s="82"/>
    </row>
    <row r="94" spans="2:14" ht="12.75" customHeight="1" hidden="1">
      <c r="B94" s="74"/>
      <c r="C94" s="74"/>
      <c r="D94" s="74"/>
      <c r="E94" s="67"/>
      <c r="F94" s="83"/>
      <c r="G94" s="69"/>
      <c r="H94" s="69"/>
      <c r="I94" s="84"/>
      <c r="J94" s="85" t="s">
        <v>82</v>
      </c>
      <c r="K94" s="86"/>
      <c r="L94" s="86"/>
      <c r="M94" s="86"/>
      <c r="N94" s="87"/>
    </row>
    <row r="95" spans="1:15" ht="12.75" hidden="1">
      <c r="A95" s="65"/>
      <c r="B95" s="66"/>
      <c r="C95" s="66"/>
      <c r="D95" s="66"/>
      <c r="E95" s="67"/>
      <c r="F95" s="68"/>
      <c r="G95" s="69">
        <v>2008</v>
      </c>
      <c r="H95" s="69">
        <v>2008</v>
      </c>
      <c r="I95" s="70"/>
      <c r="J95" s="71" t="s">
        <v>74</v>
      </c>
      <c r="K95" s="72"/>
      <c r="L95" s="72"/>
      <c r="M95" s="72"/>
      <c r="N95" s="73"/>
      <c r="O95" s="22"/>
    </row>
    <row r="96" spans="2:15" ht="12.75" hidden="1">
      <c r="B96" s="74"/>
      <c r="C96" s="74"/>
      <c r="D96" s="74"/>
      <c r="E96" s="67"/>
      <c r="F96" s="75"/>
      <c r="G96" s="69"/>
      <c r="H96" s="69"/>
      <c r="I96" s="76"/>
      <c r="J96" s="77" t="s">
        <v>75</v>
      </c>
      <c r="K96" s="78"/>
      <c r="L96" s="78"/>
      <c r="M96" s="78"/>
      <c r="N96" s="79"/>
      <c r="O96" s="22"/>
    </row>
    <row r="97" spans="2:15" ht="12.75" hidden="1">
      <c r="B97" s="74"/>
      <c r="C97" s="74"/>
      <c r="D97" s="74"/>
      <c r="E97" s="67"/>
      <c r="F97" s="75"/>
      <c r="G97" s="69"/>
      <c r="H97" s="69"/>
      <c r="I97" s="76"/>
      <c r="J97" s="80" t="s">
        <v>76</v>
      </c>
      <c r="K97" s="88"/>
      <c r="L97" s="88"/>
      <c r="M97" s="81"/>
      <c r="N97" s="82"/>
      <c r="O97" s="22"/>
    </row>
    <row r="98" spans="2:15" ht="12.75" hidden="1">
      <c r="B98" s="74"/>
      <c r="C98" s="74"/>
      <c r="D98" s="74"/>
      <c r="E98" s="67"/>
      <c r="F98" s="75"/>
      <c r="G98" s="69"/>
      <c r="H98" s="69"/>
      <c r="I98" s="76"/>
      <c r="J98" s="80" t="s">
        <v>77</v>
      </c>
      <c r="K98" s="81"/>
      <c r="L98" s="81"/>
      <c r="M98" s="81"/>
      <c r="N98" s="82"/>
      <c r="O98" s="22"/>
    </row>
    <row r="99" spans="2:14" ht="12.75" hidden="1">
      <c r="B99" s="74"/>
      <c r="C99" s="74"/>
      <c r="D99" s="74"/>
      <c r="E99" s="67"/>
      <c r="F99" s="75"/>
      <c r="G99" s="69"/>
      <c r="H99" s="69"/>
      <c r="I99" s="76"/>
      <c r="J99" s="80" t="s">
        <v>78</v>
      </c>
      <c r="K99" s="81"/>
      <c r="L99" s="81"/>
      <c r="M99" s="81"/>
      <c r="N99" s="82"/>
    </row>
    <row r="100" spans="2:14" ht="12.75" hidden="1">
      <c r="B100" s="74"/>
      <c r="C100" s="74"/>
      <c r="D100" s="74"/>
      <c r="E100" s="67"/>
      <c r="F100" s="75"/>
      <c r="G100" s="69"/>
      <c r="H100" s="69"/>
      <c r="I100" s="76"/>
      <c r="J100" s="80" t="s">
        <v>79</v>
      </c>
      <c r="K100" s="81"/>
      <c r="L100" s="81"/>
      <c r="M100" s="81"/>
      <c r="N100" s="82"/>
    </row>
    <row r="101" spans="2:14" ht="12.75" hidden="1">
      <c r="B101" s="74"/>
      <c r="C101" s="74"/>
      <c r="D101" s="74"/>
      <c r="E101" s="67"/>
      <c r="F101" s="75"/>
      <c r="G101" s="69"/>
      <c r="H101" s="69"/>
      <c r="I101" s="76"/>
      <c r="J101" s="80" t="s">
        <v>80</v>
      </c>
      <c r="K101" s="81"/>
      <c r="L101" s="81"/>
      <c r="M101" s="81"/>
      <c r="N101" s="82"/>
    </row>
    <row r="102" spans="2:14" ht="12.75" hidden="1">
      <c r="B102" s="74"/>
      <c r="C102" s="74"/>
      <c r="D102" s="74"/>
      <c r="E102" s="67"/>
      <c r="F102" s="75"/>
      <c r="G102" s="69"/>
      <c r="H102" s="69"/>
      <c r="I102" s="76"/>
      <c r="J102" s="80" t="s">
        <v>81</v>
      </c>
      <c r="K102" s="81"/>
      <c r="L102" s="81"/>
      <c r="M102" s="81"/>
      <c r="N102" s="82"/>
    </row>
    <row r="103" spans="2:14" ht="12.75" hidden="1">
      <c r="B103" s="74"/>
      <c r="C103" s="74"/>
      <c r="D103" s="74"/>
      <c r="E103" s="67"/>
      <c r="F103" s="83"/>
      <c r="G103" s="69"/>
      <c r="H103" s="69"/>
      <c r="I103" s="84"/>
      <c r="J103" s="85" t="s">
        <v>82</v>
      </c>
      <c r="K103" s="86"/>
      <c r="L103" s="86"/>
      <c r="M103" s="86"/>
      <c r="N103" s="87"/>
    </row>
    <row r="104" spans="1:14" s="5" customFormat="1" ht="12.75">
      <c r="A104" s="89"/>
      <c r="E104" s="90"/>
      <c r="F104" s="91"/>
      <c r="G104" s="92"/>
      <c r="H104" s="92"/>
      <c r="I104" s="93"/>
      <c r="J104" s="94"/>
      <c r="K104" s="95"/>
      <c r="L104" s="95"/>
      <c r="M104" s="95"/>
      <c r="N104" s="95"/>
    </row>
    <row r="105" spans="1:14" s="5" customFormat="1" ht="12.75">
      <c r="A105" s="89"/>
      <c r="E105" s="92"/>
      <c r="F105" s="91"/>
      <c r="G105" s="92"/>
      <c r="H105" s="92"/>
      <c r="I105" s="93"/>
      <c r="J105" s="94"/>
      <c r="K105" s="95"/>
      <c r="L105" s="95"/>
      <c r="M105" s="95"/>
      <c r="N105" s="95"/>
    </row>
    <row r="106" spans="1:14" s="5" customFormat="1" ht="12.75">
      <c r="A106" s="89"/>
      <c r="E106" s="92"/>
      <c r="F106" s="91"/>
      <c r="G106" s="92"/>
      <c r="H106" s="92"/>
      <c r="I106" s="93"/>
      <c r="J106" s="94"/>
      <c r="K106" s="95"/>
      <c r="L106" s="95"/>
      <c r="M106" s="95"/>
      <c r="N106" s="95"/>
    </row>
    <row r="107" spans="1:4" ht="12.75">
      <c r="A107" s="89"/>
      <c r="B107" s="5"/>
      <c r="C107" s="5"/>
      <c r="D107" s="5"/>
    </row>
    <row r="108" spans="1:4" ht="12.75">
      <c r="A108" s="89"/>
      <c r="B108" s="5"/>
      <c r="C108" s="5"/>
      <c r="D108" s="5"/>
    </row>
    <row r="109" spans="1:4" ht="12.75">
      <c r="A109" s="89"/>
      <c r="B109" s="5"/>
      <c r="C109" s="5"/>
      <c r="D109" s="5"/>
    </row>
    <row r="110" spans="1:14" ht="12.75">
      <c r="A110" s="89"/>
      <c r="B110" s="5"/>
      <c r="C110" s="5"/>
      <c r="D110" s="5"/>
      <c r="G110" s="96"/>
      <c r="H110" s="96"/>
      <c r="I110" s="97"/>
      <c r="K110" s="97"/>
      <c r="L110" s="97"/>
      <c r="M110" s="97"/>
      <c r="N110" s="97"/>
    </row>
    <row r="111" spans="1:14" ht="12.75">
      <c r="A111" s="89"/>
      <c r="B111" s="5"/>
      <c r="C111" s="5"/>
      <c r="D111" s="5"/>
      <c r="K111" s="97"/>
      <c r="L111" s="97"/>
      <c r="M111" s="97"/>
      <c r="N111" s="97"/>
    </row>
    <row r="112" spans="1:10" ht="12.75">
      <c r="A112" s="89"/>
      <c r="B112" s="5"/>
      <c r="C112" s="5"/>
      <c r="D112" s="5"/>
      <c r="G112" s="98"/>
      <c r="H112" s="98"/>
      <c r="I112" s="99"/>
      <c r="J112" s="100"/>
    </row>
    <row r="113" spans="1:10" ht="12.75">
      <c r="A113" s="89"/>
      <c r="B113" s="5"/>
      <c r="C113" s="5"/>
      <c r="D113" s="5"/>
      <c r="G113" s="98"/>
      <c r="H113" s="98"/>
      <c r="I113" s="99"/>
      <c r="J113" s="100"/>
    </row>
    <row r="114" spans="1:14" s="5" customFormat="1" ht="12.75">
      <c r="A114" s="89"/>
      <c r="E114" s="101"/>
      <c r="F114" s="4"/>
      <c r="G114" s="98"/>
      <c r="H114" s="98"/>
      <c r="I114" s="99"/>
      <c r="J114" s="100"/>
      <c r="K114" s="102"/>
      <c r="L114" s="102"/>
      <c r="M114" s="102"/>
      <c r="N114" s="102"/>
    </row>
    <row r="115" spans="1:15" s="5" customFormat="1" ht="12.75">
      <c r="A115" s="89"/>
      <c r="E115" s="101"/>
      <c r="F115" s="4"/>
      <c r="G115" s="98"/>
      <c r="H115" s="98"/>
      <c r="I115" s="99"/>
      <c r="J115" s="100"/>
      <c r="K115" s="102"/>
      <c r="L115" s="102"/>
      <c r="M115" s="102"/>
      <c r="N115" s="102"/>
      <c r="O115" s="22"/>
    </row>
    <row r="116" spans="1:15" ht="12.75">
      <c r="A116" s="89"/>
      <c r="B116" s="5"/>
      <c r="C116" s="5"/>
      <c r="D116" s="5"/>
      <c r="E116" s="101"/>
      <c r="G116" s="98"/>
      <c r="H116" s="98"/>
      <c r="I116" s="99"/>
      <c r="J116" s="100"/>
      <c r="O116" s="22"/>
    </row>
    <row r="117" spans="1:15" ht="12.75">
      <c r="A117" s="89"/>
      <c r="B117" s="103"/>
      <c r="C117" s="5"/>
      <c r="D117" s="22"/>
      <c r="E117" s="101"/>
      <c r="G117" s="98"/>
      <c r="H117" s="98"/>
      <c r="I117" s="99"/>
      <c r="J117" s="100"/>
      <c r="O117" s="22"/>
    </row>
    <row r="118" spans="1:15" ht="12.75">
      <c r="A118" s="89"/>
      <c r="B118" s="5"/>
      <c r="C118" s="5"/>
      <c r="D118" s="22"/>
      <c r="E118" s="101"/>
      <c r="G118" s="98"/>
      <c r="H118" s="98"/>
      <c r="I118" s="99"/>
      <c r="J118" s="100"/>
      <c r="O118" s="22"/>
    </row>
    <row r="119" spans="1:15" ht="16.5" customHeight="1">
      <c r="A119" s="89"/>
      <c r="B119" s="5"/>
      <c r="C119" s="5"/>
      <c r="D119" s="22"/>
      <c r="E119" s="101"/>
      <c r="G119" s="98"/>
      <c r="H119" s="98"/>
      <c r="I119" s="99"/>
      <c r="J119" s="100"/>
      <c r="O119" s="22"/>
    </row>
    <row r="120" spans="1:15" ht="12.75">
      <c r="A120" s="89"/>
      <c r="B120" s="5"/>
      <c r="C120" s="5"/>
      <c r="D120" s="22"/>
      <c r="E120" s="101"/>
      <c r="G120" s="98"/>
      <c r="H120" s="98"/>
      <c r="I120" s="99"/>
      <c r="J120" s="100"/>
      <c r="O120" s="22"/>
    </row>
    <row r="121" spans="1:15" ht="12.75">
      <c r="A121" s="89"/>
      <c r="B121" s="5"/>
      <c r="C121" s="5"/>
      <c r="D121" s="22"/>
      <c r="E121" s="101"/>
      <c r="G121" s="98"/>
      <c r="H121" s="98"/>
      <c r="I121" s="99"/>
      <c r="J121" s="100"/>
      <c r="O121" s="22"/>
    </row>
    <row r="122" spans="1:15" ht="12.75">
      <c r="A122" s="89"/>
      <c r="B122" s="5"/>
      <c r="C122" s="5"/>
      <c r="D122" s="22"/>
      <c r="E122" s="101"/>
      <c r="G122" s="98"/>
      <c r="H122" s="98"/>
      <c r="I122" s="99"/>
      <c r="J122" s="100"/>
      <c r="O122" s="22"/>
    </row>
    <row r="123" spans="1:5" ht="12.75">
      <c r="A123" s="89"/>
      <c r="B123" s="5"/>
      <c r="C123" s="5"/>
      <c r="D123" s="22"/>
      <c r="E123" s="101"/>
    </row>
    <row r="124" spans="1:4" ht="12.75">
      <c r="A124" s="89"/>
      <c r="B124" s="5"/>
      <c r="C124" s="5"/>
      <c r="D124" s="22"/>
    </row>
    <row r="125" spans="1:14" ht="12.75">
      <c r="A125" s="89"/>
      <c r="B125" s="5"/>
      <c r="C125" s="5"/>
      <c r="D125" s="22"/>
      <c r="N125" s="104"/>
    </row>
    <row r="126" spans="1:14" ht="12.75">
      <c r="A126" s="89"/>
      <c r="B126" s="5"/>
      <c r="C126" s="5"/>
      <c r="D126" s="22"/>
      <c r="E126" s="101"/>
      <c r="N126" s="104"/>
    </row>
    <row r="127" spans="1:14" ht="12.75">
      <c r="A127" s="89"/>
      <c r="B127" s="5"/>
      <c r="C127" s="5"/>
      <c r="D127" s="22"/>
      <c r="E127" s="101"/>
      <c r="N127" s="104"/>
    </row>
    <row r="128" spans="1:5" ht="12.75">
      <c r="A128" s="89"/>
      <c r="B128" s="5"/>
      <c r="C128" s="5"/>
      <c r="D128" s="22"/>
      <c r="E128" s="101"/>
    </row>
    <row r="129" spans="1:5" ht="12.75">
      <c r="A129" s="89"/>
      <c r="B129" s="5"/>
      <c r="C129" s="5"/>
      <c r="D129" s="22"/>
      <c r="E129" s="101"/>
    </row>
    <row r="130" spans="1:5" ht="12.75">
      <c r="A130" s="89"/>
      <c r="B130" s="5"/>
      <c r="C130" s="5"/>
      <c r="D130" s="22"/>
      <c r="E130" s="101"/>
    </row>
    <row r="131" spans="1:5" ht="12.75">
      <c r="A131" s="89"/>
      <c r="B131" s="5"/>
      <c r="C131" s="5"/>
      <c r="D131" s="22"/>
      <c r="E131" s="101"/>
    </row>
    <row r="132" spans="1:5" ht="12.75">
      <c r="A132" s="89"/>
      <c r="B132" s="5"/>
      <c r="C132" s="5"/>
      <c r="D132" s="22"/>
      <c r="E132" s="101"/>
    </row>
    <row r="133" spans="1:5" ht="12.75">
      <c r="A133" s="89"/>
      <c r="B133" s="5"/>
      <c r="C133" s="5"/>
      <c r="D133" s="22"/>
      <c r="E133" s="101"/>
    </row>
    <row r="134" spans="1:5" ht="12.75">
      <c r="A134" s="89"/>
      <c r="B134" s="5"/>
      <c r="C134" s="5"/>
      <c r="D134" s="22"/>
      <c r="E134" s="101"/>
    </row>
    <row r="135" spans="1:5" ht="12.75">
      <c r="A135" s="89"/>
      <c r="B135" s="5"/>
      <c r="C135" s="5"/>
      <c r="D135" s="22"/>
      <c r="E135" s="101"/>
    </row>
    <row r="136" spans="1:5" ht="12.75">
      <c r="A136" s="89"/>
      <c r="B136" s="5"/>
      <c r="C136" s="5"/>
      <c r="D136" s="22"/>
      <c r="E136" s="101"/>
    </row>
    <row r="137" spans="1:5" ht="12.75">
      <c r="A137" s="89"/>
      <c r="B137" s="5"/>
      <c r="C137" s="5"/>
      <c r="D137" s="22"/>
      <c r="E137" s="101"/>
    </row>
    <row r="138" spans="1:4" ht="12.75">
      <c r="A138" s="89"/>
      <c r="B138" s="5"/>
      <c r="C138" s="5"/>
      <c r="D138" s="22"/>
    </row>
    <row r="139" spans="1:4" ht="12.75">
      <c r="A139" s="89"/>
      <c r="B139" s="5"/>
      <c r="C139" s="5"/>
      <c r="D139" s="22"/>
    </row>
    <row r="140" spans="1:4" ht="12.75">
      <c r="A140" s="89"/>
      <c r="B140" s="5"/>
      <c r="C140" s="5"/>
      <c r="D140" s="22"/>
    </row>
    <row r="141" spans="1:4" ht="12.75">
      <c r="A141" s="89"/>
      <c r="B141" s="5"/>
      <c r="C141" s="5"/>
      <c r="D141" s="22"/>
    </row>
    <row r="142" spans="1:4" ht="12.75">
      <c r="A142" s="89"/>
      <c r="B142" s="5"/>
      <c r="C142" s="5"/>
      <c r="D142" s="22"/>
    </row>
    <row r="143" spans="1:4" ht="12.75">
      <c r="A143" s="89"/>
      <c r="B143" s="5"/>
      <c r="C143" s="5"/>
      <c r="D143" s="5"/>
    </row>
    <row r="144" spans="1:4" ht="12.75">
      <c r="A144" s="89"/>
      <c r="B144" s="5"/>
      <c r="C144" s="5"/>
      <c r="D144" s="5"/>
    </row>
    <row r="145" spans="1:4" ht="12.75">
      <c r="A145" s="89"/>
      <c r="B145" s="5"/>
      <c r="C145" s="5"/>
      <c r="D145" s="5"/>
    </row>
    <row r="146" spans="1:4" ht="12.75">
      <c r="A146" s="89"/>
      <c r="B146" s="5"/>
      <c r="C146" s="5"/>
      <c r="D146" s="5"/>
    </row>
    <row r="147" spans="1:4" ht="12.75">
      <c r="A147" s="89"/>
      <c r="B147" s="5"/>
      <c r="C147" s="5"/>
      <c r="D147" s="5"/>
    </row>
    <row r="148" spans="1:4" ht="12.75">
      <c r="A148" s="89"/>
      <c r="B148" s="5"/>
      <c r="C148" s="5"/>
      <c r="D148" s="5"/>
    </row>
    <row r="149" spans="1:4" ht="12.75">
      <c r="A149" s="89"/>
      <c r="B149" s="5"/>
      <c r="C149" s="5"/>
      <c r="D149" s="5"/>
    </row>
    <row r="150" spans="1:4" ht="12.75">
      <c r="A150" s="89"/>
      <c r="B150" s="5"/>
      <c r="C150" s="5"/>
      <c r="D150" s="5"/>
    </row>
    <row r="151" spans="1:4" ht="12.75">
      <c r="A151" s="89"/>
      <c r="B151" s="5"/>
      <c r="C151" s="5"/>
      <c r="D151" s="5"/>
    </row>
    <row r="152" spans="1:4" ht="12.75">
      <c r="A152" s="89"/>
      <c r="B152" s="5"/>
      <c r="C152" s="5"/>
      <c r="D152" s="5"/>
    </row>
    <row r="153" spans="1:4" ht="12.75">
      <c r="A153" s="89"/>
      <c r="B153" s="5"/>
      <c r="C153" s="5"/>
      <c r="D153" s="5"/>
    </row>
    <row r="154" spans="1:4" ht="12.75">
      <c r="A154" s="89"/>
      <c r="B154" s="5"/>
      <c r="C154" s="5"/>
      <c r="D154" s="5"/>
    </row>
    <row r="155" spans="1:4" ht="12.75">
      <c r="A155" s="89"/>
      <c r="B155" s="5"/>
      <c r="C155" s="5"/>
      <c r="D155" s="5"/>
    </row>
    <row r="156" spans="1:4" ht="12.75">
      <c r="A156" s="89"/>
      <c r="B156" s="5"/>
      <c r="C156" s="5"/>
      <c r="D156" s="5"/>
    </row>
    <row r="157" spans="1:4" ht="12.75">
      <c r="A157" s="89"/>
      <c r="B157" s="5"/>
      <c r="C157" s="5"/>
      <c r="D157" s="5"/>
    </row>
    <row r="158" spans="1:4" ht="12.75">
      <c r="A158" s="89"/>
      <c r="B158" s="5"/>
      <c r="C158" s="5"/>
      <c r="D158" s="5"/>
    </row>
    <row r="159" spans="1:4" ht="12.75">
      <c r="A159" s="89"/>
      <c r="B159" s="5"/>
      <c r="C159" s="5"/>
      <c r="D159" s="5"/>
    </row>
    <row r="160" spans="1:4" ht="12.75">
      <c r="A160" s="89"/>
      <c r="B160" s="5"/>
      <c r="C160" s="5"/>
      <c r="D160" s="5"/>
    </row>
    <row r="161" spans="1:4" ht="12.75">
      <c r="A161" s="89"/>
      <c r="B161" s="5"/>
      <c r="C161" s="5"/>
      <c r="D161" s="5"/>
    </row>
    <row r="162" spans="1:4" ht="12.75">
      <c r="A162" s="89"/>
      <c r="B162" s="5"/>
      <c r="C162" s="5"/>
      <c r="D162" s="5"/>
    </row>
    <row r="163" spans="1:4" ht="12.75">
      <c r="A163" s="89"/>
      <c r="B163" s="5"/>
      <c r="C163" s="5"/>
      <c r="D163" s="5"/>
    </row>
    <row r="164" spans="1:4" ht="12.75">
      <c r="A164" s="89"/>
      <c r="B164" s="5"/>
      <c r="C164" s="5"/>
      <c r="D164" s="5"/>
    </row>
    <row r="165" spans="1:4" ht="12.75">
      <c r="A165" s="89"/>
      <c r="B165" s="5"/>
      <c r="C165" s="5"/>
      <c r="D165" s="5"/>
    </row>
    <row r="166" spans="1:4" ht="12.75">
      <c r="A166" s="89"/>
      <c r="B166" s="5"/>
      <c r="C166" s="5"/>
      <c r="D166" s="5"/>
    </row>
    <row r="167" spans="1:4" ht="12.75">
      <c r="A167" s="89"/>
      <c r="B167" s="5"/>
      <c r="C167" s="5"/>
      <c r="D167" s="5"/>
    </row>
    <row r="168" spans="1:4" ht="12.75">
      <c r="A168" s="89"/>
      <c r="B168" s="5"/>
      <c r="C168" s="5"/>
      <c r="D168" s="5"/>
    </row>
    <row r="169" spans="1:4" ht="12.75">
      <c r="A169" s="89"/>
      <c r="B169" s="5"/>
      <c r="C169" s="5"/>
      <c r="D169" s="5"/>
    </row>
    <row r="170" spans="1:4" ht="12.75">
      <c r="A170" s="89"/>
      <c r="B170" s="5"/>
      <c r="C170" s="5"/>
      <c r="D170" s="5"/>
    </row>
    <row r="171" spans="1:4" ht="12.75">
      <c r="A171" s="89"/>
      <c r="B171" s="5"/>
      <c r="C171" s="5"/>
      <c r="D171" s="5"/>
    </row>
    <row r="172" spans="1:4" ht="12.75">
      <c r="A172" s="89"/>
      <c r="B172" s="5"/>
      <c r="C172" s="5"/>
      <c r="D172" s="5"/>
    </row>
    <row r="173" spans="1:4" ht="12.75">
      <c r="A173" s="89"/>
      <c r="B173" s="5"/>
      <c r="C173" s="5"/>
      <c r="D173" s="5"/>
    </row>
    <row r="174" spans="1:4" ht="12.75">
      <c r="A174" s="89"/>
      <c r="B174" s="5"/>
      <c r="C174" s="5"/>
      <c r="D174" s="5"/>
    </row>
    <row r="175" spans="1:4" ht="12.75">
      <c r="A175" s="89"/>
      <c r="B175" s="5"/>
      <c r="C175" s="5"/>
      <c r="D175" s="5"/>
    </row>
    <row r="176" spans="1:4" ht="12.75">
      <c r="A176" s="89"/>
      <c r="B176" s="5"/>
      <c r="C176" s="5"/>
      <c r="D176" s="5"/>
    </row>
    <row r="177" spans="1:4" ht="12.75">
      <c r="A177" s="89"/>
      <c r="B177" s="5"/>
      <c r="C177" s="5"/>
      <c r="D177" s="5"/>
    </row>
    <row r="178" spans="1:4" ht="12.75">
      <c r="A178" s="89"/>
      <c r="B178" s="5"/>
      <c r="C178" s="5"/>
      <c r="D178" s="5"/>
    </row>
    <row r="179" spans="1:4" ht="12.75">
      <c r="A179" s="89"/>
      <c r="B179" s="5"/>
      <c r="C179" s="5"/>
      <c r="D179" s="5"/>
    </row>
    <row r="180" spans="1:4" ht="12.75">
      <c r="A180" s="89"/>
      <c r="B180" s="5"/>
      <c r="C180" s="5"/>
      <c r="D180" s="5"/>
    </row>
    <row r="181" spans="1:4" ht="12.75">
      <c r="A181" s="89"/>
      <c r="B181" s="5"/>
      <c r="C181" s="5"/>
      <c r="D181" s="5"/>
    </row>
    <row r="182" spans="1:4" ht="12.75">
      <c r="A182" s="89"/>
      <c r="B182" s="5"/>
      <c r="C182" s="5"/>
      <c r="D182" s="5"/>
    </row>
    <row r="183" spans="1:4" ht="12.75">
      <c r="A183" s="89"/>
      <c r="B183" s="5"/>
      <c r="C183" s="5"/>
      <c r="D183" s="5"/>
    </row>
    <row r="184" spans="1:4" ht="12.75">
      <c r="A184" s="89"/>
      <c r="B184" s="5"/>
      <c r="C184" s="5"/>
      <c r="D184" s="5"/>
    </row>
    <row r="185" spans="1:4" ht="12.75">
      <c r="A185" s="89"/>
      <c r="B185" s="5"/>
      <c r="C185" s="5"/>
      <c r="D185" s="5"/>
    </row>
    <row r="186" spans="1:4" ht="12.75">
      <c r="A186" s="89"/>
      <c r="B186" s="5"/>
      <c r="C186" s="5"/>
      <c r="D186" s="5"/>
    </row>
    <row r="187" spans="1:4" ht="12.75">
      <c r="A187" s="89"/>
      <c r="B187" s="5"/>
      <c r="C187" s="5"/>
      <c r="D187" s="5"/>
    </row>
    <row r="188" spans="1:4" ht="12.75">
      <c r="A188" s="89"/>
      <c r="B188" s="5"/>
      <c r="C188" s="5"/>
      <c r="D188" s="5"/>
    </row>
    <row r="189" spans="1:4" ht="12.75">
      <c r="A189" s="89"/>
      <c r="B189" s="5"/>
      <c r="C189" s="5"/>
      <c r="D189" s="5"/>
    </row>
    <row r="190" spans="1:4" ht="12.75">
      <c r="A190" s="89"/>
      <c r="B190" s="5"/>
      <c r="C190" s="5"/>
      <c r="D190" s="5"/>
    </row>
    <row r="191" spans="1:4" ht="12.75">
      <c r="A191" s="89"/>
      <c r="B191" s="5"/>
      <c r="C191" s="5"/>
      <c r="D191" s="5"/>
    </row>
    <row r="192" spans="1:4" ht="12.75">
      <c r="A192" s="89"/>
      <c r="B192" s="5"/>
      <c r="C192" s="5"/>
      <c r="D192" s="5"/>
    </row>
    <row r="193" spans="1:4" ht="12.75">
      <c r="A193" s="89"/>
      <c r="B193" s="5"/>
      <c r="C193" s="5"/>
      <c r="D193" s="5"/>
    </row>
    <row r="194" spans="1:4" ht="12.75">
      <c r="A194" s="89"/>
      <c r="B194" s="5"/>
      <c r="C194" s="5"/>
      <c r="D194" s="5"/>
    </row>
    <row r="195" spans="1:4" ht="12.75">
      <c r="A195" s="89"/>
      <c r="B195" s="5"/>
      <c r="C195" s="5"/>
      <c r="D195" s="5"/>
    </row>
    <row r="196" spans="1:4" ht="12.75">
      <c r="A196" s="89"/>
      <c r="B196" s="5"/>
      <c r="C196" s="5"/>
      <c r="D196" s="5"/>
    </row>
    <row r="197" spans="1:4" ht="12.75">
      <c r="A197" s="89"/>
      <c r="B197" s="5"/>
      <c r="C197" s="5"/>
      <c r="D197" s="5"/>
    </row>
    <row r="198" spans="1:4" ht="12.75">
      <c r="A198" s="89"/>
      <c r="B198" s="5"/>
      <c r="C198" s="5"/>
      <c r="D198" s="5"/>
    </row>
    <row r="199" spans="1:4" ht="12.75">
      <c r="A199" s="89"/>
      <c r="B199" s="5"/>
      <c r="C199" s="5"/>
      <c r="D199" s="5"/>
    </row>
    <row r="200" spans="1:4" ht="12.75">
      <c r="A200" s="89"/>
      <c r="B200" s="5"/>
      <c r="C200" s="5"/>
      <c r="D200" s="5"/>
    </row>
    <row r="201" spans="1:4" ht="12.75">
      <c r="A201" s="89"/>
      <c r="B201" s="5"/>
      <c r="C201" s="5"/>
      <c r="D201" s="5"/>
    </row>
    <row r="202" spans="1:4" ht="12.75">
      <c r="A202" s="89"/>
      <c r="B202" s="5"/>
      <c r="C202" s="5"/>
      <c r="D202" s="5"/>
    </row>
    <row r="203" spans="1:4" ht="12.75">
      <c r="A203" s="89"/>
      <c r="B203" s="5"/>
      <c r="C203" s="5"/>
      <c r="D203" s="5"/>
    </row>
    <row r="204" spans="1:4" ht="12.75">
      <c r="A204" s="89"/>
      <c r="B204" s="5"/>
      <c r="C204" s="5"/>
      <c r="D204" s="5"/>
    </row>
    <row r="205" spans="1:4" ht="12.75">
      <c r="A205" s="89"/>
      <c r="B205" s="5"/>
      <c r="C205" s="5"/>
      <c r="D205" s="5"/>
    </row>
    <row r="206" spans="1:4" ht="12.75">
      <c r="A206" s="89"/>
      <c r="B206" s="5"/>
      <c r="C206" s="5"/>
      <c r="D206" s="5"/>
    </row>
    <row r="207" spans="1:4" ht="12.75">
      <c r="A207" s="89"/>
      <c r="B207" s="5"/>
      <c r="C207" s="5"/>
      <c r="D207" s="5"/>
    </row>
    <row r="208" spans="1:4" ht="12.75">
      <c r="A208" s="89"/>
      <c r="B208" s="5"/>
      <c r="C208" s="5"/>
      <c r="D208" s="5"/>
    </row>
    <row r="209" spans="1:4" ht="12.75">
      <c r="A209" s="89"/>
      <c r="B209" s="5"/>
      <c r="C209" s="5"/>
      <c r="D209" s="5"/>
    </row>
    <row r="210" spans="1:4" ht="12.75">
      <c r="A210" s="89"/>
      <c r="B210" s="5"/>
      <c r="C210" s="5"/>
      <c r="D210" s="5"/>
    </row>
    <row r="211" spans="1:4" ht="12.75">
      <c r="A211" s="89"/>
      <c r="B211" s="5"/>
      <c r="C211" s="5"/>
      <c r="D211" s="5"/>
    </row>
    <row r="212" spans="1:4" ht="12.75">
      <c r="A212" s="89"/>
      <c r="B212" s="5"/>
      <c r="C212" s="5"/>
      <c r="D212" s="5"/>
    </row>
    <row r="213" spans="1:4" ht="12.75">
      <c r="A213" s="89"/>
      <c r="B213" s="5"/>
      <c r="C213" s="5"/>
      <c r="D213" s="5"/>
    </row>
    <row r="214" spans="1:4" ht="12.75">
      <c r="A214" s="89"/>
      <c r="B214" s="5"/>
      <c r="C214" s="5"/>
      <c r="D214" s="5"/>
    </row>
    <row r="215" spans="1:4" ht="12.75">
      <c r="A215" s="89"/>
      <c r="B215" s="5"/>
      <c r="C215" s="5"/>
      <c r="D215" s="5"/>
    </row>
    <row r="216" spans="1:4" ht="12.75">
      <c r="A216" s="89"/>
      <c r="B216" s="5"/>
      <c r="C216" s="5"/>
      <c r="D216" s="5"/>
    </row>
    <row r="217" spans="1:4" ht="12.75">
      <c r="A217" s="89"/>
      <c r="B217" s="5"/>
      <c r="C217" s="5"/>
      <c r="D217" s="5"/>
    </row>
    <row r="218" spans="1:4" ht="12.75">
      <c r="A218" s="89"/>
      <c r="B218" s="5"/>
      <c r="C218" s="5"/>
      <c r="D218" s="5"/>
    </row>
    <row r="219" spans="1:4" ht="12.75">
      <c r="A219" s="89"/>
      <c r="B219" s="5"/>
      <c r="C219" s="5"/>
      <c r="D219" s="5"/>
    </row>
    <row r="220" spans="1:4" ht="12.75">
      <c r="A220" s="89"/>
      <c r="B220" s="5"/>
      <c r="C220" s="5"/>
      <c r="D220" s="5"/>
    </row>
    <row r="221" spans="1:4" ht="12.75">
      <c r="A221" s="89"/>
      <c r="B221" s="5"/>
      <c r="C221" s="5"/>
      <c r="D221" s="5"/>
    </row>
    <row r="222" spans="1:4" ht="12.75">
      <c r="A222" s="89"/>
      <c r="B222" s="5"/>
      <c r="C222" s="5"/>
      <c r="D222" s="5"/>
    </row>
    <row r="223" spans="1:4" ht="12.75">
      <c r="A223" s="89"/>
      <c r="B223" s="5"/>
      <c r="C223" s="5"/>
      <c r="D223" s="5"/>
    </row>
    <row r="224" spans="1:4" ht="12.75">
      <c r="A224" s="89"/>
      <c r="B224" s="5"/>
      <c r="C224" s="5"/>
      <c r="D224" s="5"/>
    </row>
    <row r="225" spans="1:4" ht="12.75">
      <c r="A225" s="89"/>
      <c r="B225" s="5"/>
      <c r="C225" s="5"/>
      <c r="D225" s="5"/>
    </row>
  </sheetData>
  <mergeCells count="168">
    <mergeCell ref="A1:N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N4"/>
    <mergeCell ref="A7:A10"/>
    <mergeCell ref="B7:B10"/>
    <mergeCell ref="C7:C10"/>
    <mergeCell ref="D7:D10"/>
    <mergeCell ref="E7:E10"/>
    <mergeCell ref="F7:F10"/>
    <mergeCell ref="G7:G10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19:A22"/>
    <mergeCell ref="B19:B22"/>
    <mergeCell ref="C19:C22"/>
    <mergeCell ref="D19:D22"/>
    <mergeCell ref="E19:E22"/>
    <mergeCell ref="F19:F22"/>
    <mergeCell ref="G19:G22"/>
    <mergeCell ref="H19:H22"/>
    <mergeCell ref="A23:N23"/>
    <mergeCell ref="A24:A27"/>
    <mergeCell ref="B24:B27"/>
    <mergeCell ref="C24:C27"/>
    <mergeCell ref="D24:D27"/>
    <mergeCell ref="E24:E27"/>
    <mergeCell ref="F24:F27"/>
    <mergeCell ref="G24:G27"/>
    <mergeCell ref="H24:H27"/>
    <mergeCell ref="A28:A31"/>
    <mergeCell ref="B28:B31"/>
    <mergeCell ref="C28:C31"/>
    <mergeCell ref="D28:D31"/>
    <mergeCell ref="E28:E31"/>
    <mergeCell ref="F28:F31"/>
    <mergeCell ref="G28:G31"/>
    <mergeCell ref="H28:H31"/>
    <mergeCell ref="A32:A35"/>
    <mergeCell ref="B32:B35"/>
    <mergeCell ref="C32:C35"/>
    <mergeCell ref="D32:D35"/>
    <mergeCell ref="E32:E35"/>
    <mergeCell ref="F32:F35"/>
    <mergeCell ref="G32:G35"/>
    <mergeCell ref="H32:H35"/>
    <mergeCell ref="A36:A39"/>
    <mergeCell ref="B36:B39"/>
    <mergeCell ref="C36:C39"/>
    <mergeCell ref="D36:D39"/>
    <mergeCell ref="E36:E39"/>
    <mergeCell ref="F36:F39"/>
    <mergeCell ref="G36:G39"/>
    <mergeCell ref="H36:H39"/>
    <mergeCell ref="A40:A43"/>
    <mergeCell ref="B40:B43"/>
    <mergeCell ref="C40:C43"/>
    <mergeCell ref="D40:D43"/>
    <mergeCell ref="E40:E43"/>
    <mergeCell ref="F40:F43"/>
    <mergeCell ref="G40:G43"/>
    <mergeCell ref="H40:H43"/>
    <mergeCell ref="A44:A52"/>
    <mergeCell ref="B44:B52"/>
    <mergeCell ref="F44:F52"/>
    <mergeCell ref="C45:C48"/>
    <mergeCell ref="D45:D48"/>
    <mergeCell ref="E45:E48"/>
    <mergeCell ref="G45:G48"/>
    <mergeCell ref="H45:H48"/>
    <mergeCell ref="C49:C52"/>
    <mergeCell ref="D49:D52"/>
    <mergeCell ref="E49:E52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57:N57"/>
    <mergeCell ref="A58:A61"/>
    <mergeCell ref="B58:B61"/>
    <mergeCell ref="C58:C61"/>
    <mergeCell ref="D58:D61"/>
    <mergeCell ref="E58:E61"/>
    <mergeCell ref="F58:F61"/>
    <mergeCell ref="G58:G61"/>
    <mergeCell ref="H58:H61"/>
    <mergeCell ref="A62:A65"/>
    <mergeCell ref="B62:B65"/>
    <mergeCell ref="C62:C65"/>
    <mergeCell ref="D62:D65"/>
    <mergeCell ref="E62:E65"/>
    <mergeCell ref="F62:F65"/>
    <mergeCell ref="G62:G65"/>
    <mergeCell ref="H62:H65"/>
    <mergeCell ref="A66:A69"/>
    <mergeCell ref="B66:B69"/>
    <mergeCell ref="C66:C69"/>
    <mergeCell ref="D66:D69"/>
    <mergeCell ref="E66:E69"/>
    <mergeCell ref="F66:F69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A74:A77"/>
    <mergeCell ref="B74:B77"/>
    <mergeCell ref="C74:C77"/>
    <mergeCell ref="D74:D77"/>
    <mergeCell ref="E74:E77"/>
    <mergeCell ref="F74:F77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E86:E94"/>
    <mergeCell ref="G86:G94"/>
    <mergeCell ref="H86:H94"/>
    <mergeCell ref="E95:E103"/>
    <mergeCell ref="G95:G103"/>
    <mergeCell ref="H95:H103"/>
  </mergeCells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 scale="58"/>
  <headerFooter alignWithMargins="0">
    <oddHeader>&amp;R&amp;"Times New Roman,Normalny"&amp;12Załacznik Nr 2  do projektu Uchwały Nr LXIV/1082/2010 z dnia 28 października 2010</oddHeader>
    <oddFooter>&amp;C&amp;"Times New Roman,Normalny"&amp;12Strona &amp;P</oddFooter>
  </headerFooter>
  <rowBreaks count="2" manualBreakCount="2">
    <brk id="43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Werbolewska</dc:creator>
  <cp:keywords/>
  <dc:description/>
  <cp:lastModifiedBy>Zofia Werbolewska</cp:lastModifiedBy>
  <cp:lastPrinted>2010-11-05T10:38:06Z</cp:lastPrinted>
  <dcterms:modified xsi:type="dcterms:W3CDTF">2010-11-05T10:38:52Z</dcterms:modified>
  <cp:category/>
  <cp:version/>
  <cp:contentType/>
  <cp:contentStatus/>
</cp:coreProperties>
</file>