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<sst xmlns="http://schemas.openxmlformats.org/spreadsheetml/2006/main" count="88" uniqueCount="44">
  <si>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Limity wydatków  Gminy Barlinek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</si>
  <si>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Lp.</t>
  </si>
  <si>
    <t>Dział</t>
  </si>
  <si>
    <t>Rozdz.</t>
  </si>
  <si>
    <t>Nazwa programu.</t>
  </si>
  <si>
    <t xml:space="preserve"> Nazwa projektu.</t>
  </si>
  <si>
    <t>Lata realizacji projektu.</t>
  </si>
  <si>
    <t>Wartość całkowita projektu (w zł).</t>
  </si>
  <si>
    <t>Koszty kwalifikowane w ramach projektu (w zł).</t>
  </si>
  <si>
    <t>Źródła finansowania w odniesieniu do kosztów kwalifikowanych (w zł.).</t>
  </si>
  <si>
    <t>Dotychczasowe nakłady (poniesione do roku 2007)</t>
  </si>
  <si>
    <t>Planowane płatności w latach w ramach projektu (w zł).</t>
  </si>
  <si>
    <t>po roku 2012</t>
  </si>
  <si>
    <t>Program Rozwoju Obszarów Wiejskich na lata 2007-2013.</t>
  </si>
  <si>
    <t>Budowa stacji i sieci wodociągowej w Moczydle.</t>
  </si>
  <si>
    <t>OGÓŁEM:</t>
  </si>
  <si>
    <t>środki UE</t>
  </si>
  <si>
    <t>środki JST</t>
  </si>
  <si>
    <t>inne środki</t>
  </si>
  <si>
    <t>2</t>
  </si>
  <si>
    <t>Regionalny Program Operacyjny Województwa Zachodniopomorskiego na lata 2007-2013.</t>
  </si>
  <si>
    <t>Budowa ścieżki rowerowej z Barlinka do Krzynki (wraz z budową promenady nad J. Barlineckim).</t>
  </si>
  <si>
    <t>3</t>
  </si>
  <si>
    <t>Modernizacja strażnicy OSP w Barlinku na potrzeby Gminnego Centrum ratownictwa</t>
  </si>
  <si>
    <t>4</t>
  </si>
  <si>
    <t>Program Operacyjny Infrastruktura i Środowisko</t>
  </si>
  <si>
    <t>SUMA</t>
  </si>
  <si>
    <t>Termomodernizacja obiektów użyteczności publicznej Powiatu Myśliborskiego: Termomodernizacja Szkoły Podstawowej Nr 1</t>
  </si>
  <si>
    <t>Termomodernizacja obiektów użyteczności publicznej Powiatu Myśliborskiego:Termomodernizacja Gimnazjum Publicznego Nr 1</t>
  </si>
  <si>
    <t>5</t>
  </si>
  <si>
    <t>Uporządkowanie gospodarki wodno- ściekowej na terenie aglomeracji Barlinek i Mostkowo – Gmina Barlinek</t>
  </si>
  <si>
    <t>6</t>
  </si>
  <si>
    <t>Poprawa zagospodarowania infrastruktury sportowej wsi Mostkowo w gminie Barlinek.</t>
  </si>
  <si>
    <t>7</t>
  </si>
  <si>
    <t>Rozbudowa oraz zmiana sposobu użytkowania budynku usługowego na świetlicę wiejską wraz z jej wyposażeniem i zagospodarowaniem terenu w miejscowości Dzikowo, gmina Barlinek</t>
  </si>
  <si>
    <t>8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</si>
  <si>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</si>
  <si>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</si>
  <si>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9</t>
  </si>
  <si>
    <t>Programu „Europejskiej Współpracy Terytorialnej” – „Współpraca Transgraniczna” Krajów Meklemburgia – Pomorze Przednie/ Brandenburgia i Rzeczpospolitej Polskiej (Województwo Zachodniopomorskie) 2007 – 2013.</t>
  </si>
  <si>
    <t>Rozwój infrastruktury sportowej Prenzlau-Barlinek (przebudowa boiska treningowego wraz z zapleczem socjalno-technicznym w Barlinku).</t>
  </si>
  <si>
    <t>10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</si>
  <si>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</si>
  <si>
    <t>Przebudowa boiska piłkarskiego wraz z zapleczem techniczno -socjalnym przy ul. Sportowej w Barlinku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</si>
</sst>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#,##0.00"/>
  </numFmts>
  <fonts count="8">
    <font>
      <sz val="10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right" wrapText="1"/>
    </xf>
    <xf numFmtId="164" fontId="4" fillId="0" borderId="0" xfId="0" applyFont="1" applyBorder="1" applyAlignment="1">
      <alignment/>
    </xf>
    <xf numFmtId="165" fontId="1" fillId="0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right"/>
    </xf>
    <xf numFmtId="167" fontId="5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 wrapText="1"/>
    </xf>
    <xf numFmtId="164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right" wrapText="1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5" fontId="5" fillId="0" borderId="3" xfId="0" applyNumberFormat="1" applyFont="1" applyFill="1" applyBorder="1" applyAlignment="1">
      <alignment horizontal="center"/>
    </xf>
    <xf numFmtId="165" fontId="6" fillId="0" borderId="3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right" wrapText="1"/>
    </xf>
    <xf numFmtId="164" fontId="5" fillId="0" borderId="3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/>
    </xf>
    <xf numFmtId="164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wrapText="1"/>
    </xf>
    <xf numFmtId="164" fontId="5" fillId="0" borderId="0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/>
    </xf>
    <xf numFmtId="164" fontId="7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right" wrapText="1"/>
    </xf>
    <xf numFmtId="164" fontId="1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right" wrapText="1"/>
    </xf>
    <xf numFmtId="164" fontId="4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view="pageBreakPreview" zoomScale="50" zoomScaleSheetLayoutView="50" workbookViewId="0" topLeftCell="A25">
      <selection activeCell="G53" sqref="G53"/>
    </sheetView>
  </sheetViews>
  <sheetFormatPr defaultColWidth="9.140625" defaultRowHeight="12.75"/>
  <cols>
    <col min="1" max="1" width="3.57421875" style="1" customWidth="1"/>
    <col min="2" max="2" width="7.57421875" style="2" customWidth="1"/>
    <col min="3" max="3" width="9.00390625" style="2" customWidth="1"/>
    <col min="4" max="4" width="59.57421875" style="3" customWidth="1"/>
    <col min="5" max="5" width="54.421875" style="4" customWidth="1"/>
    <col min="6" max="6" width="9.57421875" style="5" customWidth="1"/>
    <col min="7" max="7" width="8.00390625" style="5" customWidth="1"/>
    <col min="8" max="8" width="15.00390625" style="6" customWidth="1"/>
    <col min="9" max="9" width="12.7109375" style="6" customWidth="1"/>
    <col min="10" max="10" width="29.421875" style="7" customWidth="1"/>
    <col min="11" max="11" width="19.00390625" style="8" customWidth="1"/>
    <col min="12" max="13" width="0" style="8" hidden="1" customWidth="1"/>
    <col min="14" max="14" width="17.28125" style="8" customWidth="1"/>
    <col min="15" max="15" width="18.421875" style="8" customWidth="1"/>
    <col min="16" max="16" width="15.8515625" style="8" customWidth="1"/>
    <col min="17" max="17" width="15.00390625" style="8" customWidth="1"/>
    <col min="18" max="18" width="15.7109375" style="9" customWidth="1"/>
    <col min="19" max="255" width="9.140625" style="5" customWidth="1"/>
    <col min="256" max="16384" width="9.00390625" style="10" customWidth="1"/>
  </cols>
  <sheetData>
    <row r="1" spans="1:8" ht="30" customHeight="1">
      <c r="A1" s="5"/>
      <c r="B1" s="5"/>
      <c r="C1" s="5"/>
      <c r="D1" s="5"/>
      <c r="E1" s="5"/>
      <c r="H1" s="5"/>
    </row>
    <row r="2" spans="1:8" ht="30" customHeight="1">
      <c r="A2" s="5"/>
      <c r="B2" s="5"/>
      <c r="C2" s="5"/>
      <c r="D2" s="5"/>
      <c r="E2" s="5"/>
      <c r="H2" s="5"/>
    </row>
    <row r="3" spans="1:18" ht="69.7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</row>
    <row r="4" spans="1:17" ht="56.25" customHeight="1">
      <c r="A4" s="12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3" t="s">
        <v>6</v>
      </c>
      <c r="G4" s="13"/>
      <c r="H4" s="15" t="s">
        <v>7</v>
      </c>
      <c r="I4" s="15" t="s">
        <v>8</v>
      </c>
      <c r="J4" s="13" t="s">
        <v>9</v>
      </c>
      <c r="K4" s="13"/>
      <c r="L4" s="15" t="s">
        <v>10</v>
      </c>
      <c r="M4" s="15" t="s">
        <v>11</v>
      </c>
      <c r="N4" s="15"/>
      <c r="O4" s="15"/>
      <c r="P4" s="15"/>
      <c r="Q4" s="15"/>
    </row>
    <row r="5" spans="1:17" ht="56.25" customHeight="1">
      <c r="A5" s="12"/>
      <c r="B5" s="12"/>
      <c r="C5" s="12"/>
      <c r="D5" s="13"/>
      <c r="E5" s="14"/>
      <c r="F5" s="13"/>
      <c r="G5" s="13"/>
      <c r="H5" s="15"/>
      <c r="I5" s="15"/>
      <c r="J5" s="13"/>
      <c r="K5" s="13"/>
      <c r="L5" s="15"/>
      <c r="M5" s="15">
        <v>2007</v>
      </c>
      <c r="N5" s="15">
        <v>2010</v>
      </c>
      <c r="O5" s="15">
        <v>2011</v>
      </c>
      <c r="P5" s="15">
        <v>2012</v>
      </c>
      <c r="Q5" s="15" t="s">
        <v>12</v>
      </c>
    </row>
    <row r="6" spans="1:256" s="24" customFormat="1" ht="17.25" customHeight="1">
      <c r="A6" s="16">
        <v>1</v>
      </c>
      <c r="B6" s="17">
        <v>400</v>
      </c>
      <c r="C6" s="17">
        <v>40002</v>
      </c>
      <c r="D6" s="18" t="s">
        <v>13</v>
      </c>
      <c r="E6" s="19" t="s">
        <v>14</v>
      </c>
      <c r="F6" s="20">
        <v>2009</v>
      </c>
      <c r="G6" s="20">
        <v>2011</v>
      </c>
      <c r="H6" s="21">
        <v>2455000</v>
      </c>
      <c r="I6" s="21">
        <f>K6/2</f>
        <v>1225000</v>
      </c>
      <c r="J6" s="22" t="s">
        <v>15</v>
      </c>
      <c r="K6" s="23">
        <f>SUM(N6:P6)</f>
        <v>2450000</v>
      </c>
      <c r="L6" s="23"/>
      <c r="M6" s="23">
        <v>100000</v>
      </c>
      <c r="N6" s="23">
        <f>SUM(N7:N9)</f>
        <v>500000</v>
      </c>
      <c r="O6" s="23">
        <f>O8+O7</f>
        <v>1950000</v>
      </c>
      <c r="P6" s="23"/>
      <c r="Q6" s="23"/>
      <c r="R6" s="9"/>
      <c r="IV6" s="10"/>
    </row>
    <row r="7" spans="1:256" s="24" customFormat="1" ht="16.5">
      <c r="A7" s="16"/>
      <c r="B7" s="17"/>
      <c r="C7" s="17"/>
      <c r="D7" s="18"/>
      <c r="E7" s="19"/>
      <c r="F7" s="20"/>
      <c r="G7" s="20"/>
      <c r="H7" s="21"/>
      <c r="I7" s="21"/>
      <c r="J7" s="25" t="s">
        <v>16</v>
      </c>
      <c r="K7" s="23">
        <f>SUM(N7:P7)</f>
        <v>1225000</v>
      </c>
      <c r="L7" s="23"/>
      <c r="M7" s="23"/>
      <c r="N7" s="23">
        <v>250000</v>
      </c>
      <c r="O7" s="26">
        <f>1950000/2</f>
        <v>975000</v>
      </c>
      <c r="P7" s="23"/>
      <c r="Q7" s="23"/>
      <c r="R7" s="9"/>
      <c r="IV7" s="10"/>
    </row>
    <row r="8" spans="1:256" s="24" customFormat="1" ht="16.5">
      <c r="A8" s="16"/>
      <c r="B8" s="17"/>
      <c r="C8" s="17"/>
      <c r="D8" s="18"/>
      <c r="E8" s="19"/>
      <c r="F8" s="20"/>
      <c r="G8" s="20"/>
      <c r="H8" s="21"/>
      <c r="I8" s="21"/>
      <c r="J8" s="22" t="s">
        <v>17</v>
      </c>
      <c r="K8" s="23">
        <f>SUM(N8:P8)</f>
        <v>1225000</v>
      </c>
      <c r="L8" s="23"/>
      <c r="M8" s="23">
        <v>100000</v>
      </c>
      <c r="N8" s="23">
        <v>250000</v>
      </c>
      <c r="O8" s="26">
        <f>1950000/2</f>
        <v>975000</v>
      </c>
      <c r="P8" s="23"/>
      <c r="Q8" s="23"/>
      <c r="R8" s="9"/>
      <c r="IV8" s="10"/>
    </row>
    <row r="9" spans="1:256" s="24" customFormat="1" ht="16.5">
      <c r="A9" s="16"/>
      <c r="B9" s="17"/>
      <c r="C9" s="17"/>
      <c r="D9" s="18"/>
      <c r="E9" s="19"/>
      <c r="F9" s="20"/>
      <c r="G9" s="20"/>
      <c r="H9" s="21"/>
      <c r="I9" s="21"/>
      <c r="J9" s="22" t="s">
        <v>18</v>
      </c>
      <c r="K9" s="23"/>
      <c r="L9" s="23"/>
      <c r="M9" s="23"/>
      <c r="N9" s="23"/>
      <c r="O9" s="23"/>
      <c r="P9" s="23"/>
      <c r="Q9" s="23"/>
      <c r="R9" s="9"/>
      <c r="IV9" s="10"/>
    </row>
    <row r="10" spans="1:256" s="36" customFormat="1" ht="17.25" customHeight="1">
      <c r="A10" s="27" t="s">
        <v>19</v>
      </c>
      <c r="B10" s="28">
        <v>600</v>
      </c>
      <c r="C10" s="28">
        <v>60016</v>
      </c>
      <c r="D10" s="29" t="s">
        <v>20</v>
      </c>
      <c r="E10" s="30" t="s">
        <v>21</v>
      </c>
      <c r="F10" s="31">
        <v>2009</v>
      </c>
      <c r="G10" s="31">
        <v>2011</v>
      </c>
      <c r="H10" s="32">
        <f>I10</f>
        <v>2419452.38</v>
      </c>
      <c r="I10" s="32">
        <f>K10</f>
        <v>2419452.38</v>
      </c>
      <c r="J10" s="33" t="s">
        <v>15</v>
      </c>
      <c r="K10" s="34">
        <f>SUM(N10:P10)</f>
        <v>2419452.38</v>
      </c>
      <c r="L10" s="34"/>
      <c r="M10" s="34"/>
      <c r="N10" s="34">
        <f>SUM(N11:N13)</f>
        <v>31939</v>
      </c>
      <c r="O10" s="34">
        <f>SUM(O11:O13)</f>
        <v>2387513.38</v>
      </c>
      <c r="P10" s="34"/>
      <c r="Q10" s="34"/>
      <c r="R10" s="35"/>
      <c r="IV10" s="37"/>
    </row>
    <row r="11" spans="1:256" s="36" customFormat="1" ht="16.5">
      <c r="A11" s="27"/>
      <c r="B11" s="28"/>
      <c r="C11" s="28"/>
      <c r="D11" s="29"/>
      <c r="E11" s="30"/>
      <c r="F11" s="31"/>
      <c r="G11" s="31"/>
      <c r="H11" s="32"/>
      <c r="I11" s="32"/>
      <c r="J11" s="38" t="s">
        <v>16</v>
      </c>
      <c r="K11" s="34">
        <f>SUM(N11:P11)</f>
        <v>1715413.83</v>
      </c>
      <c r="L11" s="34"/>
      <c r="M11" s="34"/>
      <c r="N11" s="34"/>
      <c r="O11" s="39">
        <v>1715413.83</v>
      </c>
      <c r="P11" s="34"/>
      <c r="Q11" s="34"/>
      <c r="R11" s="35"/>
      <c r="IV11" s="37"/>
    </row>
    <row r="12" spans="1:256" s="36" customFormat="1" ht="16.5">
      <c r="A12" s="27"/>
      <c r="B12" s="28"/>
      <c r="C12" s="28"/>
      <c r="D12" s="29"/>
      <c r="E12" s="30"/>
      <c r="F12" s="31"/>
      <c r="G12" s="31"/>
      <c r="H12" s="32"/>
      <c r="I12" s="32"/>
      <c r="J12" s="33" t="s">
        <v>17</v>
      </c>
      <c r="K12" s="34">
        <f>SUM(N12:P12)</f>
        <v>704038.55</v>
      </c>
      <c r="L12" s="34"/>
      <c r="M12" s="34"/>
      <c r="N12" s="34">
        <v>31939</v>
      </c>
      <c r="O12" s="39">
        <v>672099.55</v>
      </c>
      <c r="P12" s="34"/>
      <c r="Q12" s="34"/>
      <c r="R12" s="35"/>
      <c r="IV12" s="37"/>
    </row>
    <row r="13" spans="1:256" s="36" customFormat="1" ht="16.5">
      <c r="A13" s="27"/>
      <c r="B13" s="28"/>
      <c r="C13" s="28"/>
      <c r="D13" s="29"/>
      <c r="E13" s="30"/>
      <c r="F13" s="31"/>
      <c r="G13" s="31"/>
      <c r="H13" s="32"/>
      <c r="I13" s="32"/>
      <c r="J13" s="33" t="s">
        <v>18</v>
      </c>
      <c r="K13" s="34"/>
      <c r="L13" s="34"/>
      <c r="M13" s="34"/>
      <c r="N13" s="34"/>
      <c r="O13" s="34"/>
      <c r="P13" s="34"/>
      <c r="Q13" s="34"/>
      <c r="R13" s="35"/>
      <c r="IV13" s="37"/>
    </row>
    <row r="14" spans="1:17" ht="20.25" customHeight="1">
      <c r="A14" s="40" t="s">
        <v>22</v>
      </c>
      <c r="B14" s="17">
        <v>754</v>
      </c>
      <c r="C14" s="17">
        <v>75412</v>
      </c>
      <c r="D14" s="18" t="s">
        <v>20</v>
      </c>
      <c r="E14" s="19" t="s">
        <v>23</v>
      </c>
      <c r="F14" s="20">
        <v>2009</v>
      </c>
      <c r="G14" s="20">
        <v>2011</v>
      </c>
      <c r="H14" s="41">
        <f>SUM(H15:H17)</f>
        <v>2412600</v>
      </c>
      <c r="I14" s="21">
        <f>I16</f>
        <v>2300000</v>
      </c>
      <c r="J14" s="22" t="s">
        <v>15</v>
      </c>
      <c r="K14" s="23">
        <f>SUM(N14:P14)</f>
        <v>2300000</v>
      </c>
      <c r="L14" s="23"/>
      <c r="M14" s="23"/>
      <c r="N14" s="42">
        <f>SUM(N15:N17)</f>
        <v>1300000</v>
      </c>
      <c r="O14" s="42">
        <f>SUM(O15:O17)</f>
        <v>1000000</v>
      </c>
      <c r="P14" s="42"/>
      <c r="Q14" s="42"/>
    </row>
    <row r="15" spans="1:17" ht="16.5">
      <c r="A15" s="40"/>
      <c r="B15" s="17"/>
      <c r="C15" s="17"/>
      <c r="D15" s="18"/>
      <c r="E15" s="19"/>
      <c r="F15" s="20"/>
      <c r="G15" s="20"/>
      <c r="H15" s="41">
        <f>J15+K15+L15+M15</f>
        <v>0</v>
      </c>
      <c r="I15" s="21"/>
      <c r="J15" s="25" t="s">
        <v>16</v>
      </c>
      <c r="K15" s="23">
        <f>SUM(N15:P15)</f>
        <v>0</v>
      </c>
      <c r="L15" s="23"/>
      <c r="M15" s="23"/>
      <c r="N15" s="43"/>
      <c r="O15" s="42"/>
      <c r="P15" s="43"/>
      <c r="Q15" s="43"/>
    </row>
    <row r="16" spans="1:17" ht="16.5">
      <c r="A16" s="40"/>
      <c r="B16" s="17"/>
      <c r="C16" s="17"/>
      <c r="D16" s="18"/>
      <c r="E16" s="19"/>
      <c r="F16" s="20"/>
      <c r="G16" s="20"/>
      <c r="H16" s="41">
        <f>J16+K16+L16+M16+112600</f>
        <v>2412600</v>
      </c>
      <c r="I16" s="21">
        <f>SUM(N16:Q16)</f>
        <v>2300000</v>
      </c>
      <c r="J16" s="22" t="s">
        <v>17</v>
      </c>
      <c r="K16" s="23">
        <f>SUM(N16:P16)</f>
        <v>2300000</v>
      </c>
      <c r="L16" s="23"/>
      <c r="M16" s="23"/>
      <c r="N16" s="42">
        <v>1300000</v>
      </c>
      <c r="O16" s="42">
        <v>1000000</v>
      </c>
      <c r="P16" s="42"/>
      <c r="Q16" s="42"/>
    </row>
    <row r="17" spans="1:17" ht="16.5">
      <c r="A17" s="40"/>
      <c r="B17" s="17"/>
      <c r="C17" s="17"/>
      <c r="D17" s="18"/>
      <c r="E17" s="19"/>
      <c r="F17" s="20"/>
      <c r="G17" s="20"/>
      <c r="H17" s="41"/>
      <c r="I17" s="21"/>
      <c r="J17" s="22" t="s">
        <v>18</v>
      </c>
      <c r="K17" s="23"/>
      <c r="L17" s="23"/>
      <c r="M17" s="23"/>
      <c r="N17" s="43"/>
      <c r="O17" s="43"/>
      <c r="P17" s="43"/>
      <c r="Q17" s="43"/>
    </row>
    <row r="18" spans="1:17" ht="23.25" customHeight="1">
      <c r="A18" s="40" t="s">
        <v>24</v>
      </c>
      <c r="B18" s="17">
        <v>801</v>
      </c>
      <c r="C18" s="17"/>
      <c r="D18" s="18" t="s">
        <v>25</v>
      </c>
      <c r="E18" s="19"/>
      <c r="F18" s="20"/>
      <c r="G18" s="20"/>
      <c r="H18" s="21">
        <f>H19+H23</f>
        <v>2726187</v>
      </c>
      <c r="I18" s="21">
        <f>I19+I23</f>
        <v>2100000</v>
      </c>
      <c r="J18" s="21" t="s">
        <v>26</v>
      </c>
      <c r="K18" s="21">
        <f aca="true" t="shared" si="0" ref="K18:Q18">K19+K23</f>
        <v>0</v>
      </c>
      <c r="L18" s="21">
        <f t="shared" si="0"/>
        <v>1300000</v>
      </c>
      <c r="M18" s="21">
        <f t="shared" si="0"/>
        <v>0</v>
      </c>
      <c r="N18" s="21">
        <f t="shared" si="0"/>
        <v>0</v>
      </c>
      <c r="O18" s="41">
        <f t="shared" si="0"/>
        <v>800000</v>
      </c>
      <c r="P18" s="21">
        <f t="shared" si="0"/>
        <v>1300000</v>
      </c>
      <c r="Q18" s="21">
        <f t="shared" si="0"/>
        <v>0</v>
      </c>
    </row>
    <row r="19" spans="1:17" ht="17.25" customHeight="1">
      <c r="A19" s="40"/>
      <c r="B19" s="17"/>
      <c r="C19" s="17">
        <v>80101</v>
      </c>
      <c r="D19" s="18"/>
      <c r="E19" s="19" t="s">
        <v>27</v>
      </c>
      <c r="F19" s="18">
        <v>2008</v>
      </c>
      <c r="G19" s="18">
        <v>2011</v>
      </c>
      <c r="H19" s="21">
        <f>I19+506163-44000</f>
        <v>1262163</v>
      </c>
      <c r="I19" s="21">
        <f>O21</f>
        <v>800000</v>
      </c>
      <c r="J19" s="22" t="s">
        <v>15</v>
      </c>
      <c r="K19" s="44">
        <f>J20+K21</f>
        <v>0</v>
      </c>
      <c r="L19" s="44">
        <f>L20+L21</f>
        <v>0</v>
      </c>
      <c r="M19" s="44"/>
      <c r="N19" s="23"/>
      <c r="O19" s="23">
        <f>SUM(O20:O22)</f>
        <v>800000</v>
      </c>
      <c r="P19" s="23"/>
      <c r="Q19" s="23"/>
    </row>
    <row r="20" spans="1:17" ht="16.5">
      <c r="A20" s="40"/>
      <c r="B20" s="17"/>
      <c r="C20" s="17"/>
      <c r="D20" s="18"/>
      <c r="E20" s="19"/>
      <c r="F20" s="18"/>
      <c r="G20" s="18"/>
      <c r="H20" s="21"/>
      <c r="I20" s="21"/>
      <c r="J20" s="25" t="s">
        <v>16</v>
      </c>
      <c r="K20" s="44"/>
      <c r="L20" s="26"/>
      <c r="M20" s="44"/>
      <c r="N20" s="23"/>
      <c r="O20" s="23"/>
      <c r="P20" s="23"/>
      <c r="Q20" s="23"/>
    </row>
    <row r="21" spans="1:17" ht="16.5">
      <c r="A21" s="40"/>
      <c r="B21" s="17"/>
      <c r="C21" s="17"/>
      <c r="D21" s="18"/>
      <c r="E21" s="19"/>
      <c r="F21" s="18"/>
      <c r="G21" s="18"/>
      <c r="H21" s="21"/>
      <c r="I21" s="21"/>
      <c r="J21" s="22" t="s">
        <v>17</v>
      </c>
      <c r="K21" s="44"/>
      <c r="L21" s="26"/>
      <c r="M21" s="44"/>
      <c r="N21" s="23"/>
      <c r="O21" s="23">
        <v>800000</v>
      </c>
      <c r="P21" s="23"/>
      <c r="Q21" s="23"/>
    </row>
    <row r="22" spans="1:17" ht="16.5">
      <c r="A22" s="40"/>
      <c r="B22" s="17"/>
      <c r="C22" s="17"/>
      <c r="D22" s="18"/>
      <c r="E22" s="19"/>
      <c r="F22" s="18"/>
      <c r="G22" s="18"/>
      <c r="H22" s="21"/>
      <c r="I22" s="21"/>
      <c r="J22" s="22" t="s">
        <v>18</v>
      </c>
      <c r="K22" s="44"/>
      <c r="L22" s="26"/>
      <c r="M22" s="44"/>
      <c r="N22" s="23"/>
      <c r="O22" s="23"/>
      <c r="P22" s="23"/>
      <c r="Q22" s="23"/>
    </row>
    <row r="23" spans="1:17" ht="17.25" customHeight="1">
      <c r="A23" s="40"/>
      <c r="B23" s="17"/>
      <c r="C23" s="17">
        <v>80110</v>
      </c>
      <c r="D23" s="18"/>
      <c r="E23" s="19" t="s">
        <v>28</v>
      </c>
      <c r="F23" s="18">
        <v>2008</v>
      </c>
      <c r="G23" s="18">
        <v>2012</v>
      </c>
      <c r="H23" s="21">
        <f>I23+120024+44000</f>
        <v>1464024</v>
      </c>
      <c r="I23" s="21">
        <f>P25</f>
        <v>1300000</v>
      </c>
      <c r="J23" s="22" t="s">
        <v>15</v>
      </c>
      <c r="K23" s="45"/>
      <c r="L23" s="44">
        <f>L24+L25</f>
        <v>1300000</v>
      </c>
      <c r="M23" s="44"/>
      <c r="N23" s="23"/>
      <c r="O23" s="23"/>
      <c r="P23" s="23">
        <f>SUM(P24:P26)</f>
        <v>1300000</v>
      </c>
      <c r="Q23" s="23"/>
    </row>
    <row r="24" spans="1:17" ht="16.5">
      <c r="A24" s="40"/>
      <c r="B24" s="17"/>
      <c r="C24" s="17"/>
      <c r="D24" s="18"/>
      <c r="E24" s="19"/>
      <c r="F24" s="18"/>
      <c r="G24" s="18"/>
      <c r="H24" s="21"/>
      <c r="I24" s="21"/>
      <c r="J24" s="25" t="s">
        <v>16</v>
      </c>
      <c r="K24" s="45"/>
      <c r="L24" s="44"/>
      <c r="M24" s="44"/>
      <c r="N24" s="23"/>
      <c r="O24" s="23"/>
      <c r="P24" s="23"/>
      <c r="Q24" s="23"/>
    </row>
    <row r="25" spans="1:17" ht="16.5">
      <c r="A25" s="40"/>
      <c r="B25" s="17"/>
      <c r="C25" s="17"/>
      <c r="D25" s="18"/>
      <c r="E25" s="19"/>
      <c r="F25" s="18"/>
      <c r="G25" s="18"/>
      <c r="H25" s="21"/>
      <c r="I25" s="21"/>
      <c r="J25" s="22" t="s">
        <v>17</v>
      </c>
      <c r="K25" s="45"/>
      <c r="L25" s="44">
        <v>1300000</v>
      </c>
      <c r="M25" s="44"/>
      <c r="N25" s="23"/>
      <c r="O25" s="23"/>
      <c r="P25" s="23">
        <v>1300000</v>
      </c>
      <c r="Q25" s="23"/>
    </row>
    <row r="26" spans="1:17" ht="16.5">
      <c r="A26" s="40"/>
      <c r="B26" s="17"/>
      <c r="C26" s="17"/>
      <c r="D26" s="18"/>
      <c r="E26" s="19"/>
      <c r="F26" s="18"/>
      <c r="G26" s="18"/>
      <c r="H26" s="21"/>
      <c r="I26" s="21"/>
      <c r="J26" s="22" t="s">
        <v>18</v>
      </c>
      <c r="K26" s="23"/>
      <c r="L26" s="23"/>
      <c r="M26" s="23"/>
      <c r="N26" s="23"/>
      <c r="O26" s="23"/>
      <c r="P26" s="23"/>
      <c r="Q26" s="23"/>
    </row>
    <row r="27" spans="1:17" ht="17.25" customHeight="1">
      <c r="A27" s="40" t="s">
        <v>29</v>
      </c>
      <c r="B27" s="17">
        <v>900</v>
      </c>
      <c r="C27" s="17">
        <v>90001</v>
      </c>
      <c r="D27" s="18" t="s">
        <v>25</v>
      </c>
      <c r="E27" s="19" t="s">
        <v>30</v>
      </c>
      <c r="F27" s="20">
        <v>2009</v>
      </c>
      <c r="G27" s="20">
        <v>2013</v>
      </c>
      <c r="H27" s="21">
        <f>I27+2089000</f>
        <v>63151000</v>
      </c>
      <c r="I27" s="21">
        <f>K27</f>
        <v>61062000</v>
      </c>
      <c r="J27" s="22" t="s">
        <v>15</v>
      </c>
      <c r="K27" s="46">
        <f aca="true" t="shared" si="1" ref="K27:K33">SUM(N27:Q27)</f>
        <v>61062000</v>
      </c>
      <c r="L27" s="23"/>
      <c r="M27" s="23"/>
      <c r="N27" s="42">
        <v>8850000</v>
      </c>
      <c r="O27" s="42">
        <v>39510000</v>
      </c>
      <c r="P27" s="42">
        <v>6809000</v>
      </c>
      <c r="Q27" s="42">
        <v>5893000</v>
      </c>
    </row>
    <row r="28" spans="1:17" ht="16.5">
      <c r="A28" s="40"/>
      <c r="B28" s="17"/>
      <c r="C28" s="17"/>
      <c r="D28" s="18"/>
      <c r="E28" s="19"/>
      <c r="F28" s="20"/>
      <c r="G28" s="20"/>
      <c r="H28" s="21"/>
      <c r="I28" s="21"/>
      <c r="J28" s="25" t="s">
        <v>16</v>
      </c>
      <c r="K28" s="23">
        <f t="shared" si="1"/>
        <v>30505000</v>
      </c>
      <c r="L28" s="23"/>
      <c r="M28" s="23"/>
      <c r="N28" s="43">
        <f>3023000+748000</f>
        <v>3771000</v>
      </c>
      <c r="O28" s="43">
        <f>20217000+500000</f>
        <v>20717000</v>
      </c>
      <c r="P28" s="43">
        <v>3452000</v>
      </c>
      <c r="Q28" s="43">
        <v>2565000</v>
      </c>
    </row>
    <row r="29" spans="1:17" ht="16.5">
      <c r="A29" s="40"/>
      <c r="B29" s="17"/>
      <c r="C29" s="17"/>
      <c r="D29" s="18"/>
      <c r="E29" s="19"/>
      <c r="F29" s="20"/>
      <c r="G29" s="20"/>
      <c r="H29" s="21"/>
      <c r="I29" s="21"/>
      <c r="J29" s="22" t="s">
        <v>17</v>
      </c>
      <c r="K29" s="23">
        <f t="shared" si="1"/>
        <v>0</v>
      </c>
      <c r="L29" s="46"/>
      <c r="M29" s="46"/>
      <c r="N29" s="42"/>
      <c r="O29" s="42"/>
      <c r="P29" s="42"/>
      <c r="Q29" s="42"/>
    </row>
    <row r="30" spans="1:17" ht="16.5">
      <c r="A30" s="40"/>
      <c r="B30" s="17"/>
      <c r="C30" s="17"/>
      <c r="D30" s="18"/>
      <c r="E30" s="19"/>
      <c r="F30" s="20"/>
      <c r="G30" s="20"/>
      <c r="H30" s="21"/>
      <c r="I30" s="21"/>
      <c r="J30" s="22" t="s">
        <v>18</v>
      </c>
      <c r="K30" s="23">
        <f t="shared" si="1"/>
        <v>30557000</v>
      </c>
      <c r="L30" s="23"/>
      <c r="M30" s="23"/>
      <c r="N30" s="43">
        <v>5079000</v>
      </c>
      <c r="O30" s="43">
        <v>18793000</v>
      </c>
      <c r="P30" s="43">
        <v>3357000</v>
      </c>
      <c r="Q30" s="43">
        <v>3328000</v>
      </c>
    </row>
    <row r="31" spans="1:256" s="36" customFormat="1" ht="17.25" customHeight="1">
      <c r="A31" s="27" t="s">
        <v>31</v>
      </c>
      <c r="B31" s="28">
        <v>900</v>
      </c>
      <c r="C31" s="28">
        <v>90004</v>
      </c>
      <c r="D31" s="29" t="s">
        <v>13</v>
      </c>
      <c r="E31" s="47" t="s">
        <v>32</v>
      </c>
      <c r="F31" s="31">
        <v>2009</v>
      </c>
      <c r="G31" s="31">
        <v>2012</v>
      </c>
      <c r="H31" s="32">
        <f>I31</f>
        <v>586557</v>
      </c>
      <c r="I31" s="48">
        <f>K31</f>
        <v>586557</v>
      </c>
      <c r="J31" s="33" t="s">
        <v>15</v>
      </c>
      <c r="K31" s="34">
        <f t="shared" si="1"/>
        <v>586557</v>
      </c>
      <c r="L31" s="49">
        <f>L33</f>
        <v>700000</v>
      </c>
      <c r="M31" s="49">
        <f>M33</f>
        <v>600000</v>
      </c>
      <c r="N31" s="49">
        <f>N33</f>
        <v>250000</v>
      </c>
      <c r="O31" s="49">
        <f>O33</f>
        <v>0</v>
      </c>
      <c r="P31" s="34">
        <f>P32+P33</f>
        <v>336557</v>
      </c>
      <c r="Q31" s="49">
        <f>Q33</f>
        <v>0</v>
      </c>
      <c r="R31" s="35"/>
      <c r="IV31" s="37"/>
    </row>
    <row r="32" spans="1:256" s="36" customFormat="1" ht="16.5">
      <c r="A32" s="27"/>
      <c r="B32" s="28"/>
      <c r="C32" s="28"/>
      <c r="D32" s="29"/>
      <c r="E32" s="47"/>
      <c r="F32" s="31"/>
      <c r="G32" s="31"/>
      <c r="H32" s="32"/>
      <c r="I32" s="48"/>
      <c r="J32" s="38" t="s">
        <v>16</v>
      </c>
      <c r="K32" s="34">
        <f t="shared" si="1"/>
        <v>160800</v>
      </c>
      <c r="L32" s="49"/>
      <c r="M32" s="49"/>
      <c r="N32" s="49"/>
      <c r="O32" s="34"/>
      <c r="P32" s="34">
        <v>160800</v>
      </c>
      <c r="Q32" s="39"/>
      <c r="R32" s="35"/>
      <c r="IV32" s="37"/>
    </row>
    <row r="33" spans="1:256" s="36" customFormat="1" ht="16.5">
      <c r="A33" s="27"/>
      <c r="B33" s="28"/>
      <c r="C33" s="28"/>
      <c r="D33" s="29"/>
      <c r="E33" s="47"/>
      <c r="F33" s="31"/>
      <c r="G33" s="31"/>
      <c r="H33" s="32"/>
      <c r="I33" s="48"/>
      <c r="J33" s="33" t="s">
        <v>17</v>
      </c>
      <c r="K33" s="34">
        <f t="shared" si="1"/>
        <v>425757</v>
      </c>
      <c r="L33" s="49">
        <v>700000</v>
      </c>
      <c r="M33" s="49">
        <v>600000</v>
      </c>
      <c r="N33" s="49">
        <v>250000</v>
      </c>
      <c r="O33" s="34"/>
      <c r="P33" s="34">
        <v>175757</v>
      </c>
      <c r="Q33" s="39"/>
      <c r="R33" s="35"/>
      <c r="IV33" s="37"/>
    </row>
    <row r="34" spans="1:256" s="36" customFormat="1" ht="16.5">
      <c r="A34" s="27"/>
      <c r="B34" s="28"/>
      <c r="C34" s="28"/>
      <c r="D34" s="29"/>
      <c r="E34" s="47"/>
      <c r="F34" s="31"/>
      <c r="G34" s="31"/>
      <c r="H34" s="32"/>
      <c r="I34" s="48"/>
      <c r="J34" s="33" t="s">
        <v>18</v>
      </c>
      <c r="K34" s="49"/>
      <c r="L34" s="49"/>
      <c r="M34" s="49"/>
      <c r="N34" s="49"/>
      <c r="O34" s="39"/>
      <c r="P34" s="39"/>
      <c r="Q34" s="39"/>
      <c r="R34" s="35"/>
      <c r="IV34" s="37"/>
    </row>
    <row r="35" spans="1:256" s="36" customFormat="1" ht="17.25" customHeight="1">
      <c r="A35" s="27" t="s">
        <v>33</v>
      </c>
      <c r="B35" s="28">
        <v>921</v>
      </c>
      <c r="C35" s="28">
        <v>92109</v>
      </c>
      <c r="D35" s="29" t="s">
        <v>13</v>
      </c>
      <c r="E35" s="50" t="s">
        <v>34</v>
      </c>
      <c r="F35" s="31">
        <v>2010</v>
      </c>
      <c r="G35" s="31">
        <v>2012</v>
      </c>
      <c r="H35" s="32">
        <f>K35</f>
        <v>397989.64</v>
      </c>
      <c r="I35" s="32">
        <f>K35</f>
        <v>397989.64</v>
      </c>
      <c r="J35" s="33" t="s">
        <v>15</v>
      </c>
      <c r="K35" s="34">
        <f aca="true" t="shared" si="2" ref="K35:P35">SUM(K36:K38)</f>
        <v>397989.64</v>
      </c>
      <c r="L35" s="34">
        <f t="shared" si="2"/>
        <v>0</v>
      </c>
      <c r="M35" s="34">
        <f t="shared" si="2"/>
        <v>0</v>
      </c>
      <c r="N35" s="34">
        <f t="shared" si="2"/>
        <v>30000</v>
      </c>
      <c r="O35" s="34">
        <f t="shared" si="2"/>
        <v>0</v>
      </c>
      <c r="P35" s="34">
        <f t="shared" si="2"/>
        <v>367989.64</v>
      </c>
      <c r="Q35" s="34"/>
      <c r="R35" s="35"/>
      <c r="IV35" s="37"/>
    </row>
    <row r="36" spans="1:256" s="36" customFormat="1" ht="16.5">
      <c r="A36" s="27"/>
      <c r="B36" s="28"/>
      <c r="C36" s="28"/>
      <c r="D36" s="29"/>
      <c r="E36" s="50"/>
      <c r="F36" s="31"/>
      <c r="G36" s="31"/>
      <c r="H36" s="32"/>
      <c r="I36" s="32"/>
      <c r="J36" s="38" t="s">
        <v>16</v>
      </c>
      <c r="K36" s="34">
        <f>SUM(N36:Q36)</f>
        <v>230198</v>
      </c>
      <c r="L36" s="34"/>
      <c r="M36" s="34"/>
      <c r="N36" s="34"/>
      <c r="O36" s="34"/>
      <c r="P36" s="39">
        <v>230198</v>
      </c>
      <c r="Q36" s="34"/>
      <c r="R36" s="35"/>
      <c r="IV36" s="37"/>
    </row>
    <row r="37" spans="1:256" s="36" customFormat="1" ht="16.5">
      <c r="A37" s="27"/>
      <c r="B37" s="28"/>
      <c r="C37" s="28"/>
      <c r="D37" s="29"/>
      <c r="E37" s="50"/>
      <c r="F37" s="31"/>
      <c r="G37" s="31"/>
      <c r="H37" s="32"/>
      <c r="I37" s="32"/>
      <c r="J37" s="33" t="s">
        <v>17</v>
      </c>
      <c r="K37" s="34">
        <f>SUM(N37:Q37)</f>
        <v>167791.64</v>
      </c>
      <c r="L37" s="34"/>
      <c r="M37" s="34"/>
      <c r="N37" s="34">
        <v>30000</v>
      </c>
      <c r="O37" s="51"/>
      <c r="P37" s="39">
        <v>137791.64</v>
      </c>
      <c r="Q37" s="34"/>
      <c r="R37" s="35"/>
      <c r="IV37" s="37"/>
    </row>
    <row r="38" spans="1:256" s="36" customFormat="1" ht="16.5">
      <c r="A38" s="27"/>
      <c r="B38" s="28"/>
      <c r="C38" s="28"/>
      <c r="D38" s="29"/>
      <c r="E38" s="50"/>
      <c r="F38" s="31"/>
      <c r="G38" s="31"/>
      <c r="H38" s="32"/>
      <c r="I38" s="32"/>
      <c r="J38" s="33" t="s">
        <v>18</v>
      </c>
      <c r="K38" s="34"/>
      <c r="L38" s="34"/>
      <c r="M38" s="34"/>
      <c r="N38" s="34"/>
      <c r="O38" s="34"/>
      <c r="P38" s="34"/>
      <c r="Q38" s="34"/>
      <c r="R38" s="35"/>
      <c r="IV38" s="37"/>
    </row>
    <row r="39" spans="1:17" ht="17.25" customHeight="1">
      <c r="A39" s="40" t="s">
        <v>35</v>
      </c>
      <c r="B39" s="17">
        <v>921</v>
      </c>
      <c r="C39" s="17">
        <v>92113</v>
      </c>
      <c r="D39" s="18" t="s">
        <v>36</v>
      </c>
      <c r="E39" s="19" t="s">
        <v>37</v>
      </c>
      <c r="F39" s="20">
        <v>2009</v>
      </c>
      <c r="G39" s="20">
        <v>2010</v>
      </c>
      <c r="H39" s="21">
        <v>10643627</v>
      </c>
      <c r="I39" s="21">
        <v>9455176</v>
      </c>
      <c r="J39" s="22" t="s">
        <v>15</v>
      </c>
      <c r="K39" s="41">
        <f>K41+K40</f>
        <v>9455176</v>
      </c>
      <c r="L39" s="23"/>
      <c r="M39" s="23">
        <v>25000</v>
      </c>
      <c r="N39" s="23">
        <f>N40+N41</f>
        <v>50000</v>
      </c>
      <c r="O39" s="23">
        <f>O40+O42</f>
        <v>10300219</v>
      </c>
      <c r="P39" s="23"/>
      <c r="Q39" s="23"/>
    </row>
    <row r="40" spans="1:17" ht="16.5">
      <c r="A40" s="40"/>
      <c r="B40" s="17"/>
      <c r="C40" s="17"/>
      <c r="D40" s="18"/>
      <c r="E40" s="19"/>
      <c r="F40" s="20"/>
      <c r="G40" s="20"/>
      <c r="H40" s="21"/>
      <c r="I40" s="21"/>
      <c r="J40" s="25" t="s">
        <v>16</v>
      </c>
      <c r="K40" s="23">
        <f>O40</f>
        <v>8036900</v>
      </c>
      <c r="L40" s="23"/>
      <c r="M40" s="23"/>
      <c r="N40" s="23"/>
      <c r="O40" s="23">
        <v>8036900</v>
      </c>
      <c r="P40" s="23"/>
      <c r="Q40" s="23"/>
    </row>
    <row r="41" spans="1:17" ht="16.5">
      <c r="A41" s="40"/>
      <c r="B41" s="17"/>
      <c r="C41" s="17"/>
      <c r="D41" s="18"/>
      <c r="E41" s="19"/>
      <c r="F41" s="20"/>
      <c r="G41" s="20"/>
      <c r="H41" s="21"/>
      <c r="I41" s="21"/>
      <c r="J41" s="22" t="s">
        <v>17</v>
      </c>
      <c r="K41" s="23">
        <v>1418276</v>
      </c>
      <c r="L41" s="23"/>
      <c r="M41" s="23">
        <v>25000</v>
      </c>
      <c r="N41" s="23">
        <v>50000</v>
      </c>
      <c r="O41" s="10"/>
      <c r="P41" s="23"/>
      <c r="Q41" s="23"/>
    </row>
    <row r="42" spans="1:17" ht="16.5">
      <c r="A42" s="40"/>
      <c r="B42" s="17"/>
      <c r="C42" s="17"/>
      <c r="D42" s="18"/>
      <c r="E42" s="19"/>
      <c r="F42" s="20"/>
      <c r="G42" s="20"/>
      <c r="H42" s="21"/>
      <c r="I42" s="21"/>
      <c r="J42" s="22" t="s">
        <v>18</v>
      </c>
      <c r="K42" s="23">
        <f>SUM(N42:Q42)</f>
        <v>2263319</v>
      </c>
      <c r="L42" s="23"/>
      <c r="M42" s="23"/>
      <c r="N42" s="23"/>
      <c r="O42" s="23">
        <v>2263319</v>
      </c>
      <c r="P42" s="23"/>
      <c r="Q42" s="23"/>
    </row>
    <row r="43" spans="1:256" s="36" customFormat="1" ht="17.25" customHeight="1">
      <c r="A43" s="27" t="s">
        <v>38</v>
      </c>
      <c r="B43" s="28">
        <v>926</v>
      </c>
      <c r="C43" s="28">
        <v>92601</v>
      </c>
      <c r="D43" s="52" t="s">
        <v>39</v>
      </c>
      <c r="E43" s="30" t="s">
        <v>40</v>
      </c>
      <c r="F43" s="31">
        <v>2010</v>
      </c>
      <c r="G43" s="31">
        <v>2013</v>
      </c>
      <c r="H43" s="32">
        <f>K43</f>
        <v>3390990</v>
      </c>
      <c r="I43" s="32">
        <f>K43</f>
        <v>3390990</v>
      </c>
      <c r="J43" s="33" t="s">
        <v>15</v>
      </c>
      <c r="K43" s="51">
        <f>SUM(N43:Q43)</f>
        <v>3390990</v>
      </c>
      <c r="L43" s="34"/>
      <c r="M43" s="34"/>
      <c r="N43" s="34">
        <f>N44+N45</f>
        <v>25000</v>
      </c>
      <c r="O43" s="34">
        <f>O44+O45</f>
        <v>0</v>
      </c>
      <c r="P43" s="34">
        <f>P44+P45</f>
        <v>900000</v>
      </c>
      <c r="Q43" s="34">
        <f>Q44+Q45</f>
        <v>2465990</v>
      </c>
      <c r="R43" s="35"/>
      <c r="IV43" s="37"/>
    </row>
    <row r="44" spans="1:256" s="36" customFormat="1" ht="16.5">
      <c r="A44" s="27"/>
      <c r="B44" s="28"/>
      <c r="C44" s="28"/>
      <c r="D44" s="52"/>
      <c r="E44" s="30"/>
      <c r="F44" s="31"/>
      <c r="G44" s="31"/>
      <c r="H44" s="32"/>
      <c r="I44" s="32"/>
      <c r="J44" s="33" t="s">
        <v>16</v>
      </c>
      <c r="K44" s="51">
        <f>SUM(N44:Q44)</f>
        <v>2821988.65</v>
      </c>
      <c r="L44" s="34"/>
      <c r="M44" s="34"/>
      <c r="N44" s="34"/>
      <c r="O44" s="34"/>
      <c r="P44" s="39">
        <v>725897.15</v>
      </c>
      <c r="Q44" s="39">
        <v>2096091.5</v>
      </c>
      <c r="R44" s="35"/>
      <c r="IV44" s="37"/>
    </row>
    <row r="45" spans="1:256" s="36" customFormat="1" ht="16.5">
      <c r="A45" s="27"/>
      <c r="B45" s="28"/>
      <c r="C45" s="28"/>
      <c r="D45" s="52"/>
      <c r="E45" s="30"/>
      <c r="F45" s="31"/>
      <c r="G45" s="31"/>
      <c r="H45" s="32"/>
      <c r="I45" s="32"/>
      <c r="J45" s="33" t="s">
        <v>17</v>
      </c>
      <c r="K45" s="34">
        <f>SUM(N45:Q45)</f>
        <v>569001.35</v>
      </c>
      <c r="L45" s="51"/>
      <c r="M45" s="51"/>
      <c r="N45" s="53">
        <v>25000</v>
      </c>
      <c r="O45" s="49"/>
      <c r="P45" s="39">
        <v>174102.85</v>
      </c>
      <c r="Q45" s="39">
        <v>369898.5</v>
      </c>
      <c r="R45" s="35"/>
      <c r="IV45" s="37"/>
    </row>
    <row r="46" spans="1:256" s="36" customFormat="1" ht="42.75" customHeight="1">
      <c r="A46" s="27"/>
      <c r="B46" s="28"/>
      <c r="C46" s="28"/>
      <c r="D46" s="52"/>
      <c r="E46" s="30"/>
      <c r="F46" s="31"/>
      <c r="G46" s="31"/>
      <c r="H46" s="32"/>
      <c r="I46" s="32"/>
      <c r="J46" s="33" t="s">
        <v>18</v>
      </c>
      <c r="K46" s="34"/>
      <c r="L46" s="34"/>
      <c r="M46" s="34"/>
      <c r="N46" s="34"/>
      <c r="O46" s="34"/>
      <c r="P46" s="34"/>
      <c r="Q46" s="34"/>
      <c r="R46" s="35"/>
      <c r="IV46" s="37"/>
    </row>
    <row r="47" spans="1:256" s="36" customFormat="1" ht="17.25" customHeight="1">
      <c r="A47" s="40" t="s">
        <v>41</v>
      </c>
      <c r="B47" s="17">
        <v>926</v>
      </c>
      <c r="C47" s="17">
        <v>92601</v>
      </c>
      <c r="D47" s="18" t="s">
        <v>42</v>
      </c>
      <c r="E47" s="19" t="s">
        <v>43</v>
      </c>
      <c r="F47" s="20">
        <v>2009</v>
      </c>
      <c r="G47" s="20">
        <v>2012</v>
      </c>
      <c r="H47" s="21">
        <f>K49</f>
        <v>6825000</v>
      </c>
      <c r="I47" s="21">
        <v>4000000</v>
      </c>
      <c r="J47" s="22" t="s">
        <v>15</v>
      </c>
      <c r="K47" s="41">
        <f>K49+K48</f>
        <v>6825000</v>
      </c>
      <c r="L47" s="23"/>
      <c r="M47" s="23"/>
      <c r="N47" s="23">
        <f>N48+N49</f>
        <v>1900000</v>
      </c>
      <c r="O47" s="23">
        <f>O48+O49</f>
        <v>4910000</v>
      </c>
      <c r="P47" s="23">
        <f>P48+P49</f>
        <v>0</v>
      </c>
      <c r="Q47" s="23"/>
      <c r="R47" s="35"/>
      <c r="IV47" s="37"/>
    </row>
    <row r="48" spans="1:256" s="36" customFormat="1" ht="30.75" customHeight="1">
      <c r="A48" s="40"/>
      <c r="B48" s="17"/>
      <c r="C48" s="17"/>
      <c r="D48" s="18"/>
      <c r="E48" s="19"/>
      <c r="F48" s="20"/>
      <c r="G48" s="20"/>
      <c r="H48" s="21"/>
      <c r="I48" s="21"/>
      <c r="J48" s="22" t="s">
        <v>16</v>
      </c>
      <c r="K48" s="46">
        <f>SUM(N48:Q48)</f>
        <v>0</v>
      </c>
      <c r="L48" s="23"/>
      <c r="M48" s="23"/>
      <c r="N48" s="23"/>
      <c r="O48" s="23"/>
      <c r="P48" s="23"/>
      <c r="Q48" s="23"/>
      <c r="R48" s="35"/>
      <c r="IV48" s="37"/>
    </row>
    <row r="49" spans="1:256" s="36" customFormat="1" ht="33.75" customHeight="1">
      <c r="A49" s="40"/>
      <c r="B49" s="17"/>
      <c r="C49" s="17"/>
      <c r="D49" s="18"/>
      <c r="E49" s="19"/>
      <c r="F49" s="20"/>
      <c r="G49" s="20"/>
      <c r="H49" s="21"/>
      <c r="I49" s="21"/>
      <c r="J49" s="22" t="s">
        <v>17</v>
      </c>
      <c r="K49" s="23">
        <f>SUM(N49:Q49)+15000</f>
        <v>6825000</v>
      </c>
      <c r="L49" s="46"/>
      <c r="M49" s="46"/>
      <c r="N49" s="44">
        <v>1900000</v>
      </c>
      <c r="O49" s="26">
        <v>4910000</v>
      </c>
      <c r="P49" s="46"/>
      <c r="Q49" s="46"/>
      <c r="R49" s="35"/>
      <c r="IV49" s="37"/>
    </row>
    <row r="50" spans="1:256" s="36" customFormat="1" ht="30.75" customHeight="1">
      <c r="A50" s="40"/>
      <c r="B50" s="17"/>
      <c r="C50" s="17"/>
      <c r="D50" s="18"/>
      <c r="E50" s="19"/>
      <c r="F50" s="20"/>
      <c r="G50" s="20"/>
      <c r="H50" s="21"/>
      <c r="I50" s="21"/>
      <c r="J50" s="22" t="s">
        <v>18</v>
      </c>
      <c r="K50" s="23"/>
      <c r="L50" s="23"/>
      <c r="M50" s="23"/>
      <c r="N50" s="23"/>
      <c r="O50" s="23"/>
      <c r="P50" s="23"/>
      <c r="Q50" s="23"/>
      <c r="R50" s="35"/>
      <c r="IV50" s="37"/>
    </row>
    <row r="51" spans="4:256" s="5" customFormat="1" ht="16.5">
      <c r="D51" s="54"/>
      <c r="E51" s="54"/>
      <c r="F51" s="54"/>
      <c r="G51" s="54"/>
      <c r="H51" s="55"/>
      <c r="I51" s="55"/>
      <c r="J51" s="56"/>
      <c r="K51" s="57"/>
      <c r="L51" s="57"/>
      <c r="M51" s="57"/>
      <c r="N51" s="57"/>
      <c r="O51" s="57"/>
      <c r="P51" s="57"/>
      <c r="Q51" s="57"/>
      <c r="R51" s="9"/>
      <c r="IV51" s="10"/>
    </row>
    <row r="52" spans="4:256" s="5" customFormat="1" ht="16.5">
      <c r="D52" s="54"/>
      <c r="E52" s="54"/>
      <c r="F52" s="54"/>
      <c r="G52" s="54"/>
      <c r="H52" s="55"/>
      <c r="I52" s="55"/>
      <c r="J52" s="56"/>
      <c r="K52" s="57"/>
      <c r="L52" s="57"/>
      <c r="M52" s="57"/>
      <c r="N52" s="57"/>
      <c r="O52" s="57"/>
      <c r="P52" s="57"/>
      <c r="Q52" s="57"/>
      <c r="R52" s="9"/>
      <c r="IV52" s="10"/>
    </row>
    <row r="53" spans="4:256" s="5" customFormat="1" ht="16.5">
      <c r="D53" s="54"/>
      <c r="E53" s="54"/>
      <c r="F53" s="54"/>
      <c r="G53" s="54"/>
      <c r="H53" s="55"/>
      <c r="I53" s="55"/>
      <c r="J53" s="56"/>
      <c r="K53" s="57"/>
      <c r="L53" s="57"/>
      <c r="M53" s="57"/>
      <c r="N53" s="57"/>
      <c r="O53" s="57"/>
      <c r="P53" s="57"/>
      <c r="Q53" s="57"/>
      <c r="R53" s="9"/>
      <c r="IV53" s="10"/>
    </row>
    <row r="54" spans="1:5" ht="16.5">
      <c r="A54" s="5"/>
      <c r="B54" s="5"/>
      <c r="C54" s="5"/>
      <c r="E54" s="58"/>
    </row>
    <row r="55" spans="1:17" ht="16.5">
      <c r="A55" s="5"/>
      <c r="B55" s="5"/>
      <c r="C55" s="5"/>
      <c r="E55" s="59"/>
      <c r="F55" s="24"/>
      <c r="G55" s="24"/>
      <c r="H55" s="60"/>
      <c r="I55" s="60"/>
      <c r="J55" s="61"/>
      <c r="K55" s="62"/>
      <c r="L55" s="62"/>
      <c r="M55" s="62"/>
      <c r="N55" s="62"/>
      <c r="O55" s="62"/>
      <c r="P55" s="62"/>
      <c r="Q55" s="62"/>
    </row>
    <row r="56" spans="1:17" ht="16.5">
      <c r="A56" s="5"/>
      <c r="B56" s="5"/>
      <c r="C56" s="5"/>
      <c r="E56" s="63"/>
      <c r="F56" s="24"/>
      <c r="G56" s="24"/>
      <c r="H56" s="60"/>
      <c r="I56" s="60"/>
      <c r="J56" s="61"/>
      <c r="K56" s="62"/>
      <c r="L56" s="62"/>
      <c r="M56" s="62"/>
      <c r="N56" s="62"/>
      <c r="O56" s="62"/>
      <c r="P56" s="62"/>
      <c r="Q56" s="62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10" ht="16.5">
      <c r="A59" s="5"/>
      <c r="B59" s="5"/>
      <c r="C59" s="5"/>
      <c r="J59" s="64"/>
    </row>
    <row r="60" spans="1:10" ht="16.5">
      <c r="A60" s="5"/>
      <c r="B60" s="5"/>
      <c r="C60" s="5"/>
      <c r="J60" s="64"/>
    </row>
    <row r="61" spans="1:10" ht="16.5">
      <c r="A61" s="5"/>
      <c r="B61" s="5"/>
      <c r="C61" s="5"/>
      <c r="J61" s="64"/>
    </row>
    <row r="62" spans="1:10" ht="16.5">
      <c r="A62" s="5"/>
      <c r="B62" s="5"/>
      <c r="C62" s="5"/>
      <c r="J62" s="64"/>
    </row>
    <row r="63" spans="1:10" ht="16.5">
      <c r="A63" s="5"/>
      <c r="B63" s="5"/>
      <c r="C63" s="5"/>
      <c r="J63" s="64"/>
    </row>
    <row r="64" spans="1:10" ht="16.5">
      <c r="A64" s="5"/>
      <c r="B64" s="5"/>
      <c r="C64" s="5"/>
      <c r="J64" s="64"/>
    </row>
    <row r="65" spans="1:10" ht="16.5">
      <c r="A65" s="5"/>
      <c r="B65" s="5"/>
      <c r="C65" s="5"/>
      <c r="J65" s="64"/>
    </row>
    <row r="66" spans="1:3" ht="16.5">
      <c r="A66" s="5"/>
      <c r="B66" s="5"/>
      <c r="C66" s="5"/>
    </row>
    <row r="67" spans="1:10" ht="16.5">
      <c r="A67" s="5"/>
      <c r="B67" s="5"/>
      <c r="C67" s="5"/>
      <c r="J67" s="64"/>
    </row>
    <row r="68" spans="1:10" ht="16.5">
      <c r="A68" s="5"/>
      <c r="B68" s="5"/>
      <c r="C68" s="5"/>
      <c r="J68" s="64"/>
    </row>
    <row r="69" spans="1:10" ht="16.5">
      <c r="A69" s="5"/>
      <c r="B69" s="5"/>
      <c r="C69" s="5"/>
      <c r="J69" s="64"/>
    </row>
    <row r="70" spans="1:10" ht="16.5">
      <c r="A70" s="5"/>
      <c r="B70" s="5"/>
      <c r="C70" s="5"/>
      <c r="J70" s="64"/>
    </row>
    <row r="71" spans="1:3" ht="16.5">
      <c r="A71" s="5"/>
      <c r="B71" s="5"/>
      <c r="C71" s="5"/>
    </row>
    <row r="72" spans="1:3" ht="16.5">
      <c r="A72" s="5"/>
      <c r="B72" s="5"/>
      <c r="C72" s="5"/>
    </row>
    <row r="73" spans="1:3" ht="16.5">
      <c r="A73" s="5"/>
      <c r="B73" s="5"/>
      <c r="C73" s="5"/>
    </row>
    <row r="74" spans="1:3" ht="16.5">
      <c r="A74" s="5"/>
      <c r="B74" s="5"/>
      <c r="C74" s="5"/>
    </row>
    <row r="75" spans="1:3" ht="16.5">
      <c r="A75" s="5"/>
      <c r="B75" s="5"/>
      <c r="C75" s="5"/>
    </row>
    <row r="76" spans="1:3" ht="16.5">
      <c r="A76" s="5"/>
      <c r="B76" s="5"/>
      <c r="C76" s="5"/>
    </row>
    <row r="77" spans="1:3" ht="16.5">
      <c r="A77" s="5"/>
      <c r="B77" s="5"/>
      <c r="C77" s="5"/>
    </row>
    <row r="78" spans="1:3" ht="16.5">
      <c r="A78" s="5"/>
      <c r="B78" s="5"/>
      <c r="C78" s="5"/>
    </row>
    <row r="79" spans="1:3" ht="16.5">
      <c r="A79" s="5"/>
      <c r="B79" s="5"/>
      <c r="C79" s="5"/>
    </row>
    <row r="80" spans="1:3" ht="16.5">
      <c r="A80" s="5"/>
      <c r="B80" s="5"/>
      <c r="C80" s="5"/>
    </row>
    <row r="81" spans="1:3" ht="16.5">
      <c r="A81" s="5"/>
      <c r="B81" s="5"/>
      <c r="C81" s="5"/>
    </row>
    <row r="82" spans="1:3" ht="16.5">
      <c r="A82" s="5"/>
      <c r="B82" s="5"/>
      <c r="C82" s="5"/>
    </row>
    <row r="83" spans="1:3" ht="16.5">
      <c r="A83" s="5"/>
      <c r="B83" s="5"/>
      <c r="C83" s="5"/>
    </row>
    <row r="84" spans="1:3" ht="16.5">
      <c r="A84" s="5"/>
      <c r="B84" s="5"/>
      <c r="C84" s="5"/>
    </row>
    <row r="85" spans="1:3" ht="16.5">
      <c r="A85" s="5"/>
      <c r="B85" s="5"/>
      <c r="C85" s="5"/>
    </row>
    <row r="86" spans="1:3" ht="16.5">
      <c r="A86" s="5"/>
      <c r="B86" s="5"/>
      <c r="C86" s="5"/>
    </row>
    <row r="87" spans="1:3" ht="16.5">
      <c r="A87" s="5"/>
      <c r="B87" s="5"/>
      <c r="C87" s="5"/>
    </row>
    <row r="88" spans="1:3" ht="16.5">
      <c r="A88" s="5"/>
      <c r="B88" s="5"/>
      <c r="C88" s="5"/>
    </row>
    <row r="89" spans="1:3" ht="16.5">
      <c r="A89" s="5"/>
      <c r="B89" s="5"/>
      <c r="C89" s="5"/>
    </row>
    <row r="90" spans="1:3" ht="16.5">
      <c r="A90" s="5"/>
      <c r="B90" s="5"/>
      <c r="C90" s="5"/>
    </row>
    <row r="91" spans="1:3" ht="16.5">
      <c r="A91" s="5"/>
      <c r="B91" s="5"/>
      <c r="C91" s="5"/>
    </row>
    <row r="92" spans="1:3" ht="16.5">
      <c r="A92" s="5"/>
      <c r="B92" s="5"/>
      <c r="C92" s="5"/>
    </row>
    <row r="93" spans="1:3" ht="16.5">
      <c r="A93" s="5"/>
      <c r="B93" s="5"/>
      <c r="C93" s="5"/>
    </row>
    <row r="94" spans="1:3" ht="16.5">
      <c r="A94" s="5"/>
      <c r="B94" s="5"/>
      <c r="C94" s="5"/>
    </row>
    <row r="95" spans="1:3" ht="16.5">
      <c r="A95" s="5"/>
      <c r="B95" s="5"/>
      <c r="C95" s="5"/>
    </row>
    <row r="96" spans="1:3" ht="16.5">
      <c r="A96" s="5"/>
      <c r="B96" s="5"/>
      <c r="C96" s="5"/>
    </row>
    <row r="97" spans="1:3" ht="16.5">
      <c r="A97" s="5"/>
      <c r="B97" s="5"/>
      <c r="C97" s="5"/>
    </row>
    <row r="98" spans="1:3" ht="16.5">
      <c r="A98" s="5"/>
      <c r="B98" s="5"/>
      <c r="C98" s="5"/>
    </row>
    <row r="99" spans="1:3" ht="16.5">
      <c r="A99" s="5"/>
      <c r="B99" s="5"/>
      <c r="C99" s="5"/>
    </row>
    <row r="100" spans="1:3" ht="16.5">
      <c r="A100" s="5"/>
      <c r="B100" s="5"/>
      <c r="C100" s="5"/>
    </row>
    <row r="101" spans="1:3" ht="16.5">
      <c r="A101" s="5"/>
      <c r="B101" s="5"/>
      <c r="C101" s="5"/>
    </row>
    <row r="102" spans="1:3" ht="16.5">
      <c r="A102" s="5"/>
      <c r="B102" s="5"/>
      <c r="C102" s="5"/>
    </row>
    <row r="103" spans="1:3" ht="16.5">
      <c r="A103" s="5"/>
      <c r="B103" s="5"/>
      <c r="C103" s="5"/>
    </row>
    <row r="104" spans="1:3" ht="16.5">
      <c r="A104" s="5"/>
      <c r="B104" s="5"/>
      <c r="C104" s="5"/>
    </row>
    <row r="105" spans="1:3" ht="16.5">
      <c r="A105" s="5"/>
      <c r="B105" s="5"/>
      <c r="C105" s="5"/>
    </row>
    <row r="106" spans="1:3" ht="16.5">
      <c r="A106" s="5"/>
      <c r="B106" s="5"/>
      <c r="C106" s="5"/>
    </row>
    <row r="107" spans="1:3" ht="16.5">
      <c r="A107" s="5"/>
      <c r="B107" s="5"/>
      <c r="C107" s="5"/>
    </row>
    <row r="108" spans="1:3" ht="16.5">
      <c r="A108" s="5"/>
      <c r="B108" s="5"/>
      <c r="C108" s="5"/>
    </row>
    <row r="109" spans="1:3" ht="16.5">
      <c r="A109" s="5"/>
      <c r="B109" s="5"/>
      <c r="C109" s="5"/>
    </row>
    <row r="110" spans="1:3" ht="16.5">
      <c r="A110" s="5"/>
      <c r="B110" s="5"/>
      <c r="C110" s="5"/>
    </row>
    <row r="111" spans="1:3" ht="16.5">
      <c r="A111" s="5"/>
      <c r="B111" s="5"/>
      <c r="C111" s="5"/>
    </row>
    <row r="112" spans="1:3" ht="16.5">
      <c r="A112" s="5"/>
      <c r="B112" s="5"/>
      <c r="C112" s="5"/>
    </row>
    <row r="113" spans="1:3" ht="16.5">
      <c r="A113" s="5"/>
      <c r="B113" s="5"/>
      <c r="C113" s="5"/>
    </row>
    <row r="114" spans="1:3" ht="16.5">
      <c r="A114" s="5"/>
      <c r="B114" s="5"/>
      <c r="C114" s="5"/>
    </row>
    <row r="115" spans="1:3" ht="16.5">
      <c r="A115" s="5"/>
      <c r="B115" s="5"/>
      <c r="C115" s="5"/>
    </row>
    <row r="116" spans="1:3" ht="16.5">
      <c r="A116" s="5"/>
      <c r="B116" s="5"/>
      <c r="C116" s="5"/>
    </row>
    <row r="117" spans="1:3" ht="16.5">
      <c r="A117" s="5"/>
      <c r="B117" s="5"/>
      <c r="C117" s="5"/>
    </row>
    <row r="118" spans="1:3" ht="16.5">
      <c r="A118" s="5"/>
      <c r="B118" s="5"/>
      <c r="C118" s="5"/>
    </row>
    <row r="119" spans="1:3" ht="16.5">
      <c r="A119" s="5"/>
      <c r="B119" s="5"/>
      <c r="C119" s="5"/>
    </row>
    <row r="120" spans="1:3" ht="16.5">
      <c r="A120" s="5"/>
      <c r="B120" s="5"/>
      <c r="C120" s="5"/>
    </row>
    <row r="121" spans="1:3" ht="16.5">
      <c r="A121" s="5"/>
      <c r="B121" s="5"/>
      <c r="C121" s="5"/>
    </row>
    <row r="122" spans="1:3" ht="16.5">
      <c r="A122" s="5"/>
      <c r="B122" s="5"/>
      <c r="C122" s="5"/>
    </row>
    <row r="123" spans="1:3" ht="16.5">
      <c r="A123" s="5"/>
      <c r="B123" s="5"/>
      <c r="C123" s="5"/>
    </row>
    <row r="124" spans="1:3" ht="16.5">
      <c r="A124" s="5"/>
      <c r="B124" s="5"/>
      <c r="C124" s="5"/>
    </row>
    <row r="125" spans="1:3" ht="16.5">
      <c r="A125" s="5"/>
      <c r="B125" s="5"/>
      <c r="C125" s="5"/>
    </row>
    <row r="126" spans="1:3" ht="16.5">
      <c r="A126" s="5"/>
      <c r="B126" s="5"/>
      <c r="C126" s="5"/>
    </row>
    <row r="127" spans="1:3" ht="16.5">
      <c r="A127" s="5"/>
      <c r="B127" s="5"/>
      <c r="C127" s="5"/>
    </row>
    <row r="128" spans="1:3" ht="16.5">
      <c r="A128" s="5"/>
      <c r="B128" s="5"/>
      <c r="C128" s="5"/>
    </row>
    <row r="129" spans="1:3" ht="16.5">
      <c r="A129" s="5"/>
      <c r="B129" s="5"/>
      <c r="C129" s="5"/>
    </row>
    <row r="130" spans="1:3" ht="16.5">
      <c r="A130" s="5"/>
      <c r="B130" s="5"/>
      <c r="C130" s="5"/>
    </row>
    <row r="131" spans="1:3" ht="16.5">
      <c r="A131" s="5"/>
      <c r="B131" s="5"/>
      <c r="C131" s="5"/>
    </row>
    <row r="132" spans="1:3" ht="16.5">
      <c r="A132" s="5"/>
      <c r="B132" s="5"/>
      <c r="C132" s="5"/>
    </row>
    <row r="133" spans="1:3" ht="16.5">
      <c r="A133" s="5"/>
      <c r="B133" s="5"/>
      <c r="C133" s="5"/>
    </row>
    <row r="134" spans="1:3" ht="16.5">
      <c r="A134" s="5"/>
      <c r="B134" s="5"/>
      <c r="C134" s="5"/>
    </row>
    <row r="135" spans="1:3" ht="16.5">
      <c r="A135" s="5"/>
      <c r="B135" s="5"/>
      <c r="C135" s="5"/>
    </row>
    <row r="136" spans="1:3" ht="16.5">
      <c r="A136" s="5"/>
      <c r="B136" s="5"/>
      <c r="C136" s="5"/>
    </row>
    <row r="137" spans="1:3" ht="16.5">
      <c r="A137" s="5"/>
      <c r="B137" s="5"/>
      <c r="C137" s="5"/>
    </row>
    <row r="138" spans="1:3" ht="16.5">
      <c r="A138" s="5"/>
      <c r="B138" s="5"/>
      <c r="C138" s="5"/>
    </row>
    <row r="139" spans="1:3" ht="16.5">
      <c r="A139" s="5"/>
      <c r="B139" s="5"/>
      <c r="C139" s="5"/>
    </row>
    <row r="140" spans="1:3" ht="16.5">
      <c r="A140" s="5"/>
      <c r="B140" s="5"/>
      <c r="C140" s="5"/>
    </row>
    <row r="141" spans="1:3" ht="16.5">
      <c r="A141" s="5"/>
      <c r="B141" s="5"/>
      <c r="C141" s="5"/>
    </row>
    <row r="142" spans="1:3" ht="16.5">
      <c r="A142" s="5"/>
      <c r="B142" s="5"/>
      <c r="C142" s="5"/>
    </row>
    <row r="143" spans="1:3" ht="16.5">
      <c r="A143" s="5"/>
      <c r="B143" s="5"/>
      <c r="C143" s="5"/>
    </row>
    <row r="144" spans="1:3" ht="16.5">
      <c r="A144" s="5"/>
      <c r="B144" s="5"/>
      <c r="C144" s="5"/>
    </row>
    <row r="145" spans="1:3" ht="16.5">
      <c r="A145" s="5"/>
      <c r="B145" s="5"/>
      <c r="C145" s="5"/>
    </row>
    <row r="146" spans="1:3" ht="16.5">
      <c r="A146" s="5"/>
      <c r="B146" s="5"/>
      <c r="C146" s="5"/>
    </row>
    <row r="147" spans="1:3" ht="16.5">
      <c r="A147" s="5"/>
      <c r="B147" s="5"/>
      <c r="C147" s="5"/>
    </row>
    <row r="148" spans="1:3" ht="16.5">
      <c r="A148" s="5"/>
      <c r="B148" s="5"/>
      <c r="C148" s="5"/>
    </row>
    <row r="149" spans="1:3" ht="16.5">
      <c r="A149" s="5"/>
      <c r="B149" s="5"/>
      <c r="C149" s="5"/>
    </row>
    <row r="150" spans="1:3" ht="16.5">
      <c r="A150" s="5"/>
      <c r="B150" s="5"/>
      <c r="C150" s="5"/>
    </row>
    <row r="151" spans="1:3" ht="16.5">
      <c r="A151" s="5"/>
      <c r="B151" s="5"/>
      <c r="C151" s="5"/>
    </row>
    <row r="152" spans="1:3" ht="16.5">
      <c r="A152" s="5"/>
      <c r="B152" s="5"/>
      <c r="C152" s="5"/>
    </row>
    <row r="153" spans="1:3" ht="16.5">
      <c r="A153" s="5"/>
      <c r="B153" s="5"/>
      <c r="C153" s="5"/>
    </row>
    <row r="154" spans="1:3" ht="16.5">
      <c r="A154" s="5"/>
      <c r="B154" s="5"/>
      <c r="C154" s="5"/>
    </row>
    <row r="155" spans="1:3" ht="16.5">
      <c r="A155" s="5"/>
      <c r="B155" s="5"/>
      <c r="C155" s="5"/>
    </row>
    <row r="156" spans="1:3" ht="16.5">
      <c r="A156" s="5"/>
      <c r="B156" s="5"/>
      <c r="C156" s="5"/>
    </row>
    <row r="157" spans="1:3" ht="16.5">
      <c r="A157" s="5"/>
      <c r="B157" s="5"/>
      <c r="C157" s="5"/>
    </row>
    <row r="158" spans="1:3" ht="16.5">
      <c r="A158" s="5"/>
      <c r="B158" s="5"/>
      <c r="C158" s="5"/>
    </row>
    <row r="159" spans="1:3" ht="16.5">
      <c r="A159" s="5"/>
      <c r="B159" s="5"/>
      <c r="C159" s="5"/>
    </row>
    <row r="160" spans="1:3" ht="16.5">
      <c r="A160" s="5"/>
      <c r="B160" s="5"/>
      <c r="C160" s="5"/>
    </row>
    <row r="161" spans="1:3" ht="16.5">
      <c r="A161" s="5"/>
      <c r="B161" s="5"/>
      <c r="C161" s="5"/>
    </row>
    <row r="162" spans="1:3" ht="16.5">
      <c r="A162" s="5"/>
      <c r="B162" s="5"/>
      <c r="C162" s="5"/>
    </row>
    <row r="163" spans="1:3" ht="16.5">
      <c r="A163" s="5"/>
      <c r="B163" s="5"/>
      <c r="C163" s="5"/>
    </row>
    <row r="164" spans="1:3" ht="16.5">
      <c r="A164" s="5"/>
      <c r="B164" s="5"/>
      <c r="C164" s="5"/>
    </row>
    <row r="165" spans="1:3" ht="16.5">
      <c r="A165" s="5"/>
      <c r="B165" s="5"/>
      <c r="C165" s="5"/>
    </row>
    <row r="166" spans="1:3" ht="16.5">
      <c r="A166" s="5"/>
      <c r="B166" s="5"/>
      <c r="C166" s="5"/>
    </row>
  </sheetData>
  <mergeCells count="107">
    <mergeCell ref="A1:H1"/>
    <mergeCell ref="A3:Q3"/>
    <mergeCell ref="A4:A5"/>
    <mergeCell ref="B4:B5"/>
    <mergeCell ref="C4:C5"/>
    <mergeCell ref="D4:D5"/>
    <mergeCell ref="E4:E5"/>
    <mergeCell ref="F4:G5"/>
    <mergeCell ref="H4:H5"/>
    <mergeCell ref="I4:I5"/>
    <mergeCell ref="J4:K5"/>
    <mergeCell ref="L4:L5"/>
    <mergeCell ref="M4:Q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14:A17"/>
    <mergeCell ref="B14:B17"/>
    <mergeCell ref="C14:C17"/>
    <mergeCell ref="D14:D17"/>
    <mergeCell ref="E14:E17"/>
    <mergeCell ref="F14:F17"/>
    <mergeCell ref="G14:G17"/>
    <mergeCell ref="A18:A26"/>
    <mergeCell ref="B18:B26"/>
    <mergeCell ref="D18:D26"/>
    <mergeCell ref="C19:C22"/>
    <mergeCell ref="E19:E22"/>
    <mergeCell ref="F19:F22"/>
    <mergeCell ref="G19:G22"/>
    <mergeCell ref="H19:H22"/>
    <mergeCell ref="I19:I22"/>
    <mergeCell ref="C23:C26"/>
    <mergeCell ref="E23:E26"/>
    <mergeCell ref="F23:F26"/>
    <mergeCell ref="G23:G26"/>
    <mergeCell ref="H23:H26"/>
    <mergeCell ref="I23:I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</mergeCells>
  <printOptions/>
  <pageMargins left="0.5902777777777778" right="0.5902777777777778" top="0.19652777777777777" bottom="0.8659722222222223" header="0.19652777777777777" footer="0.5902777777777778"/>
  <pageSetup horizontalDpi="300" verticalDpi="300" orientation="landscape" paperSize="9" scale="46"/>
  <headerFooter alignWithMargins="0">
    <oddHeader>&amp;R&amp;"Times New Roman,Normalny"&amp;12Załacznik Nr 3  do  projektu Uchwały Nr LXIV/1082//2010 z dnia 28 października  2010</oddHeader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Werbolewska</dc:creator>
  <cp:keywords/>
  <dc:description/>
  <cp:lastModifiedBy>Zofia Werbolewska</cp:lastModifiedBy>
  <cp:lastPrinted>2010-11-05T10:34:52Z</cp:lastPrinted>
  <dcterms:modified xsi:type="dcterms:W3CDTF">2010-11-05T10:34:59Z</dcterms:modified>
  <cp:category/>
  <cp:version/>
  <cp:contentType/>
  <cp:contentStatus/>
</cp:coreProperties>
</file>