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<sst xmlns="http://schemas.openxmlformats.org/spreadsheetml/2006/main" count="712" uniqueCount="122">
  <si>
    <t>Nazwa zadania</t>
  </si>
  <si>
    <t>Lp.</t>
  </si>
  <si>
    <t>Nakłady w latach w tys. zł</t>
  </si>
  <si>
    <t>Koszty inwestycji w tys. zł</t>
  </si>
  <si>
    <t>Budowa sieci wodociągowej z miejscowości Chrapowo do miejscowości Niepołcko</t>
  </si>
  <si>
    <t>Uporządkowanie gospodarki wodno-ściekowej na terenie aglomeracji Barlinek, roboty budowlane w tym:</t>
  </si>
  <si>
    <t>Przewidywane źródła finansowania</t>
  </si>
  <si>
    <t>własne</t>
  </si>
  <si>
    <t>kredyt</t>
  </si>
  <si>
    <t>pomocowe</t>
  </si>
  <si>
    <t xml:space="preserve"> -</t>
  </si>
  <si>
    <t>-</t>
  </si>
  <si>
    <t>Aglomeracja Mostkowo, budowa oczyszczalni ścieków i SUW Mostkowo, w tym:</t>
  </si>
  <si>
    <t>Budowa oczyszczalni ścieków w miejscowości Mostkowo</t>
  </si>
  <si>
    <t>Budowa SUW w miejscowości Mostkowo</t>
  </si>
  <si>
    <t>Podsumowanie</t>
  </si>
  <si>
    <t>Budowa sieci wodociągowej w ul. Kombatantów</t>
  </si>
  <si>
    <t xml:space="preserve"> -  </t>
  </si>
  <si>
    <t xml:space="preserve"> - </t>
  </si>
  <si>
    <t>Uwaga: Przy inwestycji finansowanej z POIŚ przyjęto 57,43% dofinansowanie, 42,57% kredyt</t>
  </si>
  <si>
    <t>Zakupy inwestycyjne</t>
  </si>
  <si>
    <t>Odsetki od kredytów w okresie realizacji inwewstycji</t>
  </si>
  <si>
    <t>Budowa stacji uzdatniania wody w miejscowości Krzynka</t>
  </si>
  <si>
    <t>Modernizacja sieci nowobudowane rondo naskrzyżowaniu ul. Gorzowskiej - 31 Stycznia-Niepodległości-Jeziorna</t>
  </si>
  <si>
    <t>Budowa sieci wodociągowej rozdzielczej w miejscowości Krzynka o parametrach (fi 160 mm dł. 808,2 m; fi 90 mm dł. 363,2 m) w roku 2008 poniesiono koszty dokumentacji w wyskokości 16.000 zł - zrealizowano</t>
  </si>
  <si>
    <t>Przebudowa odcinka kanalizacji sanitarnej w ul. Gorzowskiej od skrzyżowania z ul. Myśliborską w Barlinku o dł. 111 mba - fi 250 mm. Przebudowa kolizji kanalizacji sanitarnej o dł: a) 18,1 mb - fi 400 mm; b) 11,75 mb - fi 315 mm. - zrealizowano</t>
  </si>
  <si>
    <t>Automatyka uładu zmiękczania SUW Rychnów - zrealizowano</t>
  </si>
  <si>
    <t>Budowa stacji uzdatniania wody w miejscowości Nowa Dziedzina</t>
  </si>
  <si>
    <t>Koszty opracowania dokumentacji technicznej budowlanej dla aglomeracji Barlinek oraz nadzór autorski.</t>
  </si>
  <si>
    <t>Dokumentacja niezbędna do złożenia wniosku (studium wykonalności, ocena oddziaływania na środowisko</t>
  </si>
  <si>
    <r>
      <t xml:space="preserve">Kontrakt VI </t>
    </r>
    <r>
      <rPr>
        <sz val="10"/>
        <rFont val="Arial"/>
        <family val="2"/>
      </rPr>
      <t>Usługi nadzoru w zakresie pełnienia roli inżyniera kontraktu dla kontraktów I, II, III, IV, V</t>
    </r>
  </si>
  <si>
    <t>14.1</t>
  </si>
  <si>
    <t>14.2</t>
  </si>
  <si>
    <t>Opracowanie dokumentacji budowlanej dla Aglomeracji Mostkowo (ocena oddziaływania na środowisko, dokumentacja budowlana)</t>
  </si>
  <si>
    <t>Miejscowosć</t>
  </si>
  <si>
    <t>Krzynka</t>
  </si>
  <si>
    <t>Barlinek</t>
  </si>
  <si>
    <t>Rychnów</t>
  </si>
  <si>
    <t>Nowa Dziedzina</t>
  </si>
  <si>
    <t>Dzikowo</t>
  </si>
  <si>
    <t>Sieć wodociągowa Mostkowo - Podgórze fi 160 mm, dł 2185 mb - zrealizowano</t>
  </si>
  <si>
    <t>Remont budynku stacji uzdatniania wody, wymiana technologii uzdtaniania wody w miejsocowości Dzikowo - zrealizowano</t>
  </si>
  <si>
    <t>Podgórze</t>
  </si>
  <si>
    <t>Brunki</t>
  </si>
  <si>
    <t>Niepołko</t>
  </si>
  <si>
    <t>Uporządkowanie gospodarki wodno-ściekowej na terenie aglomeracji Barlinek w tym koszty opracownia dokumentacji oraz utrzymane służb inwestycyjnych (koszty, obejmujące również nakłady poniesione na opracownie dokumentacji niezbędnej do złożenia wniosku o dofinansowanie w tym:</t>
  </si>
  <si>
    <t>Aglomeracja Barlinek - opracowanie dokumentacji</t>
  </si>
  <si>
    <t>Kontrakt I</t>
  </si>
  <si>
    <t>Zadanie 2.1.</t>
  </si>
  <si>
    <t>Zadanie 2.2.</t>
  </si>
  <si>
    <t>Zadanie 2.3.</t>
  </si>
  <si>
    <t>Zadanie 2.4.</t>
  </si>
  <si>
    <t>14.2.1.</t>
  </si>
  <si>
    <t>Kontrakt II Zadanie 2.1. Budowa i przebudowa kanalizacji sanitarnej grawitacyjnej i tłocznej w ul. Św. Bonifacego</t>
  </si>
  <si>
    <t>Kontrakt II Zadanie 2.2. Budowa i przebudowa kanalizacji sanitarnej w ul. Tunelowej</t>
  </si>
  <si>
    <t>Kontrakt II Zadanie 2.3. Przebudowa rurociągu tłocznego kanalizacji sanitarnej z przepompowni PS 11 z wylotem do kanału DN 600 w ul. Gorzowskiej</t>
  </si>
  <si>
    <t>Kontrakt II Zadanie 2.4. Przebudowa sieci wodociągowej w ul. Sportowej</t>
  </si>
  <si>
    <t xml:space="preserve">Kontrakt II Zadanie 2.6. Przebudowa kolektorów kanalizacji sanitarnej i ogólnospławnej w ul. Ogrodowej </t>
  </si>
  <si>
    <t>Kontrakt II Zadanie 2.6.1.  Przejście sieci kanalizacji ogólnospławnej pod kanałem Barlineckim w ul. Ogrodowej</t>
  </si>
  <si>
    <t>Kontrakt II Zadanie 2.7. Budowa odcinka kanalizacji sanitarnej w ul. Jeziornej</t>
  </si>
  <si>
    <t>Kontrakt II Zadanie 2.8. Modernizacja kanalizacji deszczowej w zlewni separatora nr 2 ul. Gorzowska, ul. Kwiatowa, Okrężna, budowa separatora nr 1 na kolektorze ul. Myśliborska</t>
  </si>
  <si>
    <t>Kontrakt II Zadanie 7. Modernizacja sieci wodociągowej w celu podniesienia ciśnienia w miejscowości Barlinek</t>
  </si>
  <si>
    <t>Zadanie 2.5.</t>
  </si>
  <si>
    <t>Zadanie 2.6.</t>
  </si>
  <si>
    <t>Zadanie 2.7.</t>
  </si>
  <si>
    <t>Zadanie 2.8.</t>
  </si>
  <si>
    <t>Zadanie 7.</t>
  </si>
  <si>
    <t>Kontrakt III</t>
  </si>
  <si>
    <t>Kontrakt III Zadanie 3. Budowa sieci kanalizacyjnej w miejscowościach Lutówko, Osina, Jaromierki i na Osiedlu Górny Taras; Budowa sieci wodociągowej na osiedlu Górny Taras</t>
  </si>
  <si>
    <t>14.2.2.</t>
  </si>
  <si>
    <t>14.2.3.</t>
  </si>
  <si>
    <t>14.2.4.</t>
  </si>
  <si>
    <t>14.2.5.</t>
  </si>
  <si>
    <t>14.2.6.</t>
  </si>
  <si>
    <t>14.2.7.</t>
  </si>
  <si>
    <t>14.2.8.</t>
  </si>
  <si>
    <t>14.2.9.</t>
  </si>
  <si>
    <t>14.4.</t>
  </si>
  <si>
    <t>14.3.</t>
  </si>
  <si>
    <t>Kontrakt IV w tym:</t>
  </si>
  <si>
    <t>Zadanie 4.</t>
  </si>
  <si>
    <t>Zadanie 4.1</t>
  </si>
  <si>
    <t>14.4.1.</t>
  </si>
  <si>
    <t>14.4.2.</t>
  </si>
  <si>
    <t>Kontrakt I Zadanie 1. Przebudowa oczyszczalni ścieków w Barlinku</t>
  </si>
  <si>
    <t>Kontrakt IV Zadanie 4. Budowa sieci kanalizacyjnej i wodociągowej w miejscowosci Płonno, Krzynk, ul. Sportowa w Barlinku.</t>
  </si>
  <si>
    <t>Kontrakt IV Zadanie 4.1. Budowa kanalizacji sanitarnej w ul. Sportowej w Barlinku</t>
  </si>
  <si>
    <t>Rozbudowa sieci kanalizacyjnych i wodociągowych na terenie miasta Barlinek</t>
  </si>
  <si>
    <t>Budowa sieci kanalizacyjnej w miejscowościach Płonno, Krzynka, ul. Sportowa w Barlinku</t>
  </si>
  <si>
    <t>14.5.</t>
  </si>
  <si>
    <t>Kontrakt V w tym:</t>
  </si>
  <si>
    <t>Zadanie 5.</t>
  </si>
  <si>
    <t>Zadanie 6.</t>
  </si>
  <si>
    <t>14.5.1.</t>
  </si>
  <si>
    <t>14.5.2.</t>
  </si>
  <si>
    <t>Kontrakt VI</t>
  </si>
  <si>
    <t>Kontrakt V Zadanie 5. Budowa sieci kanalizacyjnej w miejscowości Moczkowo</t>
  </si>
  <si>
    <t>Kontrakt V Zadanie 6. Przebudowa SUW Moczkowo</t>
  </si>
  <si>
    <t>Budowa sieci kanalizacyjnej i przebudowa SUW w miejscowości Moczkowo, gmina Barlinek</t>
  </si>
  <si>
    <t>Aglomeracja Mostkowo - opracowanie dokumentacji</t>
  </si>
  <si>
    <t>a</t>
  </si>
  <si>
    <t>b</t>
  </si>
  <si>
    <t>13.4.</t>
  </si>
  <si>
    <t>Rezerwa na pokrycie nieprzewidzianych wydatków</t>
  </si>
  <si>
    <t>Aglomeracja Barlinek - roboty budowlane</t>
  </si>
  <si>
    <t>Kontrakt II, w tym:</t>
  </si>
  <si>
    <t>Aglomeracja Mostkowo - roboty Budowlane, w tym:</t>
  </si>
  <si>
    <t>13.3.</t>
  </si>
  <si>
    <t>13.1.</t>
  </si>
  <si>
    <t>13.2.</t>
  </si>
  <si>
    <t>13.5</t>
  </si>
  <si>
    <t xml:space="preserve">Utrzymanie biura i służb inwestycyjnych </t>
  </si>
  <si>
    <t>Promocja inwestycji</t>
  </si>
  <si>
    <t>c</t>
  </si>
  <si>
    <t>e</t>
  </si>
  <si>
    <t>d</t>
  </si>
  <si>
    <t>Uwaga: Wszytstkie zadania i wydatki umieszczone w tabeli pod nr od 13 do 15 włącznie, wchodzą w skład projektu finansowanego z POIŚ wartość inwestycji netto wynosi 57 175 521,20 zł</t>
  </si>
  <si>
    <t>Barlinek, dnia 18.11.2010 r.</t>
  </si>
  <si>
    <t>Aktualizacjia wieloletniego planu inwestycyjnego gospodarki wodno-ściekowej Przedsiębiorstwa Wodociągowo-Kanalizacyjnego "Płonia" Sp. z o.o. w Barlinku na lata 2009-2013</t>
  </si>
  <si>
    <t>Sieć wodociągowa Moczkowo - Brunki fi 125 mm, dł 1127 mb, fi 90 mm dł. 155 mb, przyłącza fi 63 dł 77 mb, przyłącza fi 32 dł 173 mb - zrealizowano</t>
  </si>
  <si>
    <t xml:space="preserve">Budowa sieci wodociągowej w miejscowości Krzynka etap II (fi 160: 8,5 m, fi 90: 1173,3 m, przyłącza fi 40 dł 12,4 m, przyłącza fi 32: 253,5 m (opracowano projekt budowlany) </t>
  </si>
  <si>
    <t>Załącznik nr 1 do uchwały Nr III/9/2010 Rady Miejskiej w Barlinku     z dnia 30 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</si>
</sst>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="65" zoomScaleSheetLayoutView="65" workbookViewId="0" topLeftCell="A1">
      <selection activeCell="R1" sqref="R1:X1"/>
    </sheetView>
  </sheetViews>
  <sheetFormatPr defaultColWidth="9.140625" defaultRowHeight="12.75"/>
  <cols>
    <col min="1" max="1" width="8.8515625" style="0" customWidth="1"/>
    <col min="2" max="2" width="30.7109375" style="0" customWidth="1"/>
    <col min="3" max="3" width="45.00390625" style="0" customWidth="1"/>
    <col min="4" max="4" width="17.8515625" style="0" customWidth="1"/>
    <col min="5" max="5" width="9.8515625" style="0" customWidth="1"/>
    <col min="12" max="12" width="10.421875" style="0" customWidth="1"/>
    <col min="15" max="15" width="10.28125" style="0" customWidth="1"/>
    <col min="18" max="18" width="10.8515625" style="0" customWidth="1"/>
    <col min="21" max="21" width="9.8515625" style="0" customWidth="1"/>
    <col min="24" max="24" width="10.28125" style="0" customWidth="1"/>
  </cols>
  <sheetData>
    <row r="1" spans="1:24" ht="27.75" customHeight="1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 t="s">
        <v>121</v>
      </c>
      <c r="S1" s="30"/>
      <c r="T1" s="30"/>
      <c r="U1" s="30"/>
      <c r="V1" s="30"/>
      <c r="W1" s="30"/>
      <c r="X1" s="30"/>
    </row>
    <row r="2" spans="1:24" ht="12.75">
      <c r="A2" s="29" t="s">
        <v>1</v>
      </c>
      <c r="B2" s="26" t="s">
        <v>34</v>
      </c>
      <c r="C2" s="29" t="s">
        <v>0</v>
      </c>
      <c r="D2" s="38" t="s">
        <v>3</v>
      </c>
      <c r="E2" s="39" t="s">
        <v>2</v>
      </c>
      <c r="F2" s="40"/>
      <c r="G2" s="40"/>
      <c r="H2" s="40"/>
      <c r="I2" s="41"/>
      <c r="J2" s="31" t="s">
        <v>6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4" ht="12.75">
      <c r="A3" s="29"/>
      <c r="B3" s="27"/>
      <c r="C3" s="29"/>
      <c r="D3" s="24"/>
      <c r="E3" s="24">
        <v>2009</v>
      </c>
      <c r="F3" s="24">
        <v>2010</v>
      </c>
      <c r="G3" s="24">
        <v>2011</v>
      </c>
      <c r="H3" s="24">
        <v>2012</v>
      </c>
      <c r="I3" s="24">
        <v>2013</v>
      </c>
      <c r="J3" s="35">
        <v>2009</v>
      </c>
      <c r="K3" s="36"/>
      <c r="L3" s="37"/>
      <c r="M3" s="29">
        <v>2010</v>
      </c>
      <c r="N3" s="29"/>
      <c r="O3" s="29"/>
      <c r="P3" s="29">
        <v>2011</v>
      </c>
      <c r="Q3" s="29"/>
      <c r="R3" s="29"/>
      <c r="S3" s="29">
        <v>2012</v>
      </c>
      <c r="T3" s="29"/>
      <c r="U3" s="29"/>
      <c r="V3" s="29">
        <v>2013</v>
      </c>
      <c r="W3" s="29"/>
      <c r="X3" s="29"/>
    </row>
    <row r="4" spans="1:24" ht="12.75">
      <c r="A4" s="29"/>
      <c r="B4" s="28"/>
      <c r="C4" s="29"/>
      <c r="D4" s="25"/>
      <c r="E4" s="25"/>
      <c r="F4" s="25"/>
      <c r="G4" s="25"/>
      <c r="H4" s="25"/>
      <c r="I4" s="25"/>
      <c r="J4" s="1" t="s">
        <v>7</v>
      </c>
      <c r="K4" s="1" t="s">
        <v>8</v>
      </c>
      <c r="L4" s="1" t="s">
        <v>9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8</v>
      </c>
      <c r="R4" s="1" t="s">
        <v>9</v>
      </c>
      <c r="S4" s="1" t="s">
        <v>7</v>
      </c>
      <c r="T4" s="1" t="s">
        <v>8</v>
      </c>
      <c r="U4" s="1" t="s">
        <v>9</v>
      </c>
      <c r="V4" s="1" t="s">
        <v>7</v>
      </c>
      <c r="W4" s="1" t="s">
        <v>8</v>
      </c>
      <c r="X4" s="1" t="s">
        <v>9</v>
      </c>
    </row>
    <row r="5" spans="1:24" ht="63.75">
      <c r="A5" s="1">
        <v>1</v>
      </c>
      <c r="B5" s="1" t="s">
        <v>35</v>
      </c>
      <c r="C5" s="4" t="s">
        <v>24</v>
      </c>
      <c r="D5" s="15">
        <v>114</v>
      </c>
      <c r="E5" s="15">
        <v>114</v>
      </c>
      <c r="F5" s="15" t="s">
        <v>11</v>
      </c>
      <c r="G5" s="15" t="s">
        <v>11</v>
      </c>
      <c r="H5" s="15" t="s">
        <v>11</v>
      </c>
      <c r="I5" s="15" t="s">
        <v>11</v>
      </c>
      <c r="J5" s="15">
        <v>114</v>
      </c>
      <c r="K5" s="15" t="s">
        <v>11</v>
      </c>
      <c r="L5" s="15" t="s">
        <v>11</v>
      </c>
      <c r="M5" s="1" t="s">
        <v>11</v>
      </c>
      <c r="N5" s="1" t="s">
        <v>11</v>
      </c>
      <c r="O5" s="1" t="s">
        <v>11</v>
      </c>
      <c r="P5" s="1" t="s">
        <v>11</v>
      </c>
      <c r="Q5" s="1" t="s">
        <v>11</v>
      </c>
      <c r="R5" s="1" t="s">
        <v>11</v>
      </c>
      <c r="S5" s="1" t="s">
        <v>11</v>
      </c>
      <c r="T5" s="1" t="s">
        <v>11</v>
      </c>
      <c r="U5" s="1" t="s">
        <v>11</v>
      </c>
      <c r="V5" s="1" t="s">
        <v>11</v>
      </c>
      <c r="W5" s="1" t="s">
        <v>11</v>
      </c>
      <c r="X5" s="1" t="s">
        <v>11</v>
      </c>
    </row>
    <row r="6" spans="1:24" ht="76.5">
      <c r="A6" s="1">
        <v>2</v>
      </c>
      <c r="B6" s="1" t="s">
        <v>36</v>
      </c>
      <c r="C6" s="4" t="s">
        <v>25</v>
      </c>
      <c r="D6" s="15">
        <v>145</v>
      </c>
      <c r="E6" s="15">
        <v>55</v>
      </c>
      <c r="F6" s="15">
        <v>90</v>
      </c>
      <c r="G6" s="15" t="s">
        <v>11</v>
      </c>
      <c r="H6" s="15" t="s">
        <v>11</v>
      </c>
      <c r="I6" s="15" t="s">
        <v>11</v>
      </c>
      <c r="J6" s="15">
        <v>55</v>
      </c>
      <c r="K6" s="15" t="s">
        <v>11</v>
      </c>
      <c r="L6" s="15" t="s">
        <v>11</v>
      </c>
      <c r="M6" s="1">
        <v>90</v>
      </c>
      <c r="N6" s="1" t="s">
        <v>11</v>
      </c>
      <c r="O6" s="1" t="s">
        <v>11</v>
      </c>
      <c r="P6" s="1" t="s">
        <v>11</v>
      </c>
      <c r="Q6" s="1" t="s">
        <v>11</v>
      </c>
      <c r="R6" s="1" t="s">
        <v>11</v>
      </c>
      <c r="S6" s="1" t="s">
        <v>11</v>
      </c>
      <c r="T6" s="1" t="s">
        <v>11</v>
      </c>
      <c r="U6" s="1" t="s">
        <v>11</v>
      </c>
      <c r="V6" s="1" t="s">
        <v>11</v>
      </c>
      <c r="W6" s="1" t="s">
        <v>11</v>
      </c>
      <c r="X6" s="1" t="s">
        <v>11</v>
      </c>
    </row>
    <row r="7" spans="1:24" ht="25.5">
      <c r="A7" s="1">
        <v>3</v>
      </c>
      <c r="B7" s="1" t="s">
        <v>37</v>
      </c>
      <c r="C7" s="4" t="s">
        <v>26</v>
      </c>
      <c r="D7" s="15">
        <v>24</v>
      </c>
      <c r="E7" s="15">
        <v>24</v>
      </c>
      <c r="F7" s="15" t="s">
        <v>11</v>
      </c>
      <c r="G7" s="15" t="s">
        <v>11</v>
      </c>
      <c r="H7" s="15" t="s">
        <v>11</v>
      </c>
      <c r="I7" s="15" t="s">
        <v>11</v>
      </c>
      <c r="J7" s="15">
        <v>24</v>
      </c>
      <c r="K7" s="15" t="s">
        <v>11</v>
      </c>
      <c r="L7" s="15" t="s">
        <v>11</v>
      </c>
      <c r="M7" s="1" t="s">
        <v>11</v>
      </c>
      <c r="N7" s="1" t="s">
        <v>11</v>
      </c>
      <c r="O7" s="1" t="s">
        <v>11</v>
      </c>
      <c r="P7" s="1" t="s">
        <v>11</v>
      </c>
      <c r="Q7" s="1" t="s">
        <v>11</v>
      </c>
      <c r="R7" s="1" t="s">
        <v>11</v>
      </c>
      <c r="S7" s="1" t="s">
        <v>11</v>
      </c>
      <c r="T7" s="1" t="s">
        <v>11</v>
      </c>
      <c r="U7" s="1" t="s">
        <v>11</v>
      </c>
      <c r="V7" s="1" t="s">
        <v>11</v>
      </c>
      <c r="W7" s="1" t="s">
        <v>11</v>
      </c>
      <c r="X7" s="1" t="s">
        <v>11</v>
      </c>
    </row>
    <row r="8" spans="1:24" ht="25.5">
      <c r="A8" s="1">
        <v>4</v>
      </c>
      <c r="B8" s="1" t="s">
        <v>38</v>
      </c>
      <c r="C8" s="2" t="s">
        <v>27</v>
      </c>
      <c r="D8" s="6">
        <f>SUM(E8:G8)</f>
        <v>1641</v>
      </c>
      <c r="E8" s="6">
        <v>37</v>
      </c>
      <c r="F8" s="7">
        <v>242</v>
      </c>
      <c r="G8" s="6">
        <v>1362</v>
      </c>
      <c r="H8" s="7" t="s">
        <v>10</v>
      </c>
      <c r="I8" s="7" t="s">
        <v>10</v>
      </c>
      <c r="J8" s="7">
        <v>37</v>
      </c>
      <c r="K8" s="7" t="s">
        <v>11</v>
      </c>
      <c r="L8" s="7" t="s">
        <v>11</v>
      </c>
      <c r="M8" s="7">
        <v>10</v>
      </c>
      <c r="N8" s="7">
        <v>116</v>
      </c>
      <c r="O8" s="7">
        <v>116</v>
      </c>
      <c r="P8" s="7">
        <v>20</v>
      </c>
      <c r="Q8" s="7">
        <v>671</v>
      </c>
      <c r="R8" s="7">
        <v>671</v>
      </c>
      <c r="S8" s="7" t="s">
        <v>10</v>
      </c>
      <c r="T8" s="7" t="s">
        <v>10</v>
      </c>
      <c r="U8" s="7" t="s">
        <v>10</v>
      </c>
      <c r="V8" s="7" t="s">
        <v>10</v>
      </c>
      <c r="W8" s="7" t="s">
        <v>10</v>
      </c>
      <c r="X8" s="7" t="s">
        <v>10</v>
      </c>
    </row>
    <row r="9" spans="1:24" ht="38.25">
      <c r="A9" s="1">
        <v>5</v>
      </c>
      <c r="B9" s="1" t="s">
        <v>39</v>
      </c>
      <c r="C9" s="2" t="s">
        <v>41</v>
      </c>
      <c r="D9" s="22">
        <v>718</v>
      </c>
      <c r="E9" s="6" t="s">
        <v>11</v>
      </c>
      <c r="F9" s="7">
        <v>718</v>
      </c>
      <c r="G9" s="6" t="s">
        <v>11</v>
      </c>
      <c r="H9" s="7" t="s">
        <v>11</v>
      </c>
      <c r="I9" s="7" t="s">
        <v>11</v>
      </c>
      <c r="J9" s="7" t="s">
        <v>11</v>
      </c>
      <c r="K9" s="7" t="s">
        <v>11</v>
      </c>
      <c r="L9" s="7" t="s">
        <v>11</v>
      </c>
      <c r="M9" s="7">
        <v>379</v>
      </c>
      <c r="N9" s="7" t="s">
        <v>11</v>
      </c>
      <c r="O9" s="7">
        <v>339</v>
      </c>
      <c r="P9" s="7"/>
      <c r="Q9" s="7"/>
      <c r="R9" s="7"/>
      <c r="S9" s="7"/>
      <c r="T9" s="7"/>
      <c r="U9" s="7"/>
      <c r="V9" s="7"/>
      <c r="W9" s="7"/>
      <c r="X9" s="7"/>
    </row>
    <row r="10" spans="1:24" ht="25.5">
      <c r="A10" s="1">
        <v>6</v>
      </c>
      <c r="B10" s="1" t="s">
        <v>42</v>
      </c>
      <c r="C10" s="2" t="s">
        <v>40</v>
      </c>
      <c r="D10" s="6">
        <v>234</v>
      </c>
      <c r="E10" s="6">
        <v>5</v>
      </c>
      <c r="F10" s="7">
        <v>229</v>
      </c>
      <c r="G10" s="6" t="s">
        <v>11</v>
      </c>
      <c r="H10" s="7" t="s">
        <v>11</v>
      </c>
      <c r="I10" s="7" t="s">
        <v>11</v>
      </c>
      <c r="J10" s="7">
        <v>5</v>
      </c>
      <c r="K10" s="7" t="s">
        <v>11</v>
      </c>
      <c r="L10" s="7" t="s">
        <v>11</v>
      </c>
      <c r="M10" s="7">
        <v>229</v>
      </c>
      <c r="N10" s="7" t="s">
        <v>11</v>
      </c>
      <c r="O10" s="7" t="s">
        <v>11</v>
      </c>
      <c r="P10" s="7" t="s">
        <v>11</v>
      </c>
      <c r="Q10" s="7" t="s">
        <v>11</v>
      </c>
      <c r="R10" s="7" t="s">
        <v>11</v>
      </c>
      <c r="S10" s="7" t="s">
        <v>11</v>
      </c>
      <c r="T10" s="7" t="s">
        <v>11</v>
      </c>
      <c r="U10" s="7" t="s">
        <v>11</v>
      </c>
      <c r="V10" s="7" t="s">
        <v>11</v>
      </c>
      <c r="W10" s="7" t="s">
        <v>11</v>
      </c>
      <c r="X10" s="7" t="s">
        <v>11</v>
      </c>
    </row>
    <row r="11" spans="1:24" ht="51">
      <c r="A11" s="1">
        <v>7</v>
      </c>
      <c r="B11" s="1" t="s">
        <v>43</v>
      </c>
      <c r="C11" s="2" t="s">
        <v>119</v>
      </c>
      <c r="D11" s="6">
        <v>168</v>
      </c>
      <c r="E11" s="6" t="s">
        <v>11</v>
      </c>
      <c r="F11" s="7">
        <v>168</v>
      </c>
      <c r="G11" s="6" t="s">
        <v>11</v>
      </c>
      <c r="H11" s="7" t="s">
        <v>11</v>
      </c>
      <c r="I11" s="7" t="s">
        <v>11</v>
      </c>
      <c r="J11" s="7" t="s">
        <v>11</v>
      </c>
      <c r="K11" s="7" t="s">
        <v>11</v>
      </c>
      <c r="L11" s="7" t="s">
        <v>11</v>
      </c>
      <c r="M11" s="7">
        <v>168</v>
      </c>
      <c r="N11" s="7" t="s">
        <v>11</v>
      </c>
      <c r="O11" s="7" t="s">
        <v>11</v>
      </c>
      <c r="P11" s="7" t="s">
        <v>11</v>
      </c>
      <c r="Q11" s="7" t="s">
        <v>11</v>
      </c>
      <c r="R11" s="7" t="s">
        <v>11</v>
      </c>
      <c r="S11" s="7" t="s">
        <v>11</v>
      </c>
      <c r="T11" s="7" t="s">
        <v>11</v>
      </c>
      <c r="U11" s="7" t="s">
        <v>11</v>
      </c>
      <c r="V11" s="7" t="s">
        <v>11</v>
      </c>
      <c r="W11" s="7" t="s">
        <v>11</v>
      </c>
      <c r="X11" s="7" t="s">
        <v>11</v>
      </c>
    </row>
    <row r="12" spans="1:24" ht="38.25">
      <c r="A12" s="1">
        <v>8</v>
      </c>
      <c r="B12" s="1" t="s">
        <v>36</v>
      </c>
      <c r="C12" s="2" t="s">
        <v>23</v>
      </c>
      <c r="D12" s="6">
        <v>38</v>
      </c>
      <c r="E12" s="6" t="s">
        <v>11</v>
      </c>
      <c r="F12" s="7">
        <v>38</v>
      </c>
      <c r="G12" s="6" t="s">
        <v>11</v>
      </c>
      <c r="H12" s="7" t="s">
        <v>11</v>
      </c>
      <c r="I12" s="7" t="s">
        <v>11</v>
      </c>
      <c r="J12" s="7" t="s">
        <v>11</v>
      </c>
      <c r="K12" s="7" t="s">
        <v>11</v>
      </c>
      <c r="L12" s="7" t="s">
        <v>11</v>
      </c>
      <c r="M12" s="7">
        <v>38</v>
      </c>
      <c r="N12" s="7" t="s">
        <v>11</v>
      </c>
      <c r="O12" s="7" t="s">
        <v>11</v>
      </c>
      <c r="P12" s="7" t="s">
        <v>11</v>
      </c>
      <c r="Q12" s="7" t="s">
        <v>11</v>
      </c>
      <c r="R12" s="7" t="s">
        <v>11</v>
      </c>
      <c r="S12" s="7" t="s">
        <v>11</v>
      </c>
      <c r="T12" s="7" t="s">
        <v>11</v>
      </c>
      <c r="U12" s="7" t="s">
        <v>11</v>
      </c>
      <c r="V12" s="7" t="s">
        <v>11</v>
      </c>
      <c r="W12" s="7" t="s">
        <v>11</v>
      </c>
      <c r="X12" s="7" t="s">
        <v>11</v>
      </c>
    </row>
    <row r="13" spans="1:24" ht="25.5">
      <c r="A13" s="1">
        <v>9</v>
      </c>
      <c r="B13" s="1" t="s">
        <v>44</v>
      </c>
      <c r="C13" s="4" t="s">
        <v>4</v>
      </c>
      <c r="D13" s="7">
        <v>350</v>
      </c>
      <c r="E13" s="6" t="s">
        <v>11</v>
      </c>
      <c r="F13" s="7">
        <v>25</v>
      </c>
      <c r="G13" s="7">
        <v>325</v>
      </c>
      <c r="H13" s="7" t="s">
        <v>10</v>
      </c>
      <c r="I13" s="7" t="s">
        <v>10</v>
      </c>
      <c r="J13" s="7" t="s">
        <v>11</v>
      </c>
      <c r="K13" s="7" t="s">
        <v>11</v>
      </c>
      <c r="L13" s="7" t="s">
        <v>11</v>
      </c>
      <c r="M13" s="7">
        <v>25</v>
      </c>
      <c r="N13" s="7" t="s">
        <v>10</v>
      </c>
      <c r="O13" s="7" t="s">
        <v>10</v>
      </c>
      <c r="P13" s="7">
        <v>325</v>
      </c>
      <c r="Q13" s="7" t="s">
        <v>11</v>
      </c>
      <c r="R13" s="7" t="s">
        <v>10</v>
      </c>
      <c r="S13" s="7" t="s">
        <v>10</v>
      </c>
      <c r="T13" s="7" t="s">
        <v>10</v>
      </c>
      <c r="U13" s="7" t="s">
        <v>10</v>
      </c>
      <c r="V13" s="7" t="s">
        <v>10</v>
      </c>
      <c r="W13" s="7" t="s">
        <v>10</v>
      </c>
      <c r="X13" s="7" t="s">
        <v>10</v>
      </c>
    </row>
    <row r="14" spans="1:24" ht="51">
      <c r="A14" s="1">
        <v>10</v>
      </c>
      <c r="B14" s="1" t="s">
        <v>35</v>
      </c>
      <c r="C14" s="4" t="s">
        <v>120</v>
      </c>
      <c r="D14" s="42">
        <v>480</v>
      </c>
      <c r="E14" s="6" t="s">
        <v>11</v>
      </c>
      <c r="F14" s="7">
        <v>15</v>
      </c>
      <c r="G14" s="7">
        <v>465</v>
      </c>
      <c r="H14" s="7" t="s">
        <v>17</v>
      </c>
      <c r="I14" s="7" t="s">
        <v>18</v>
      </c>
      <c r="J14" s="7" t="s">
        <v>11</v>
      </c>
      <c r="K14" s="7" t="s">
        <v>11</v>
      </c>
      <c r="L14" s="7" t="s">
        <v>11</v>
      </c>
      <c r="M14" s="7">
        <v>15</v>
      </c>
      <c r="N14" s="7" t="s">
        <v>17</v>
      </c>
      <c r="O14" s="7" t="s">
        <v>18</v>
      </c>
      <c r="P14" s="7">
        <v>465</v>
      </c>
      <c r="Q14" s="7" t="s">
        <v>11</v>
      </c>
      <c r="R14" s="7" t="s">
        <v>18</v>
      </c>
      <c r="S14" s="7" t="s">
        <v>17</v>
      </c>
      <c r="T14" s="7" t="s">
        <v>18</v>
      </c>
      <c r="U14" s="7" t="s">
        <v>17</v>
      </c>
      <c r="V14" s="7" t="s">
        <v>18</v>
      </c>
      <c r="W14" s="7" t="s">
        <v>17</v>
      </c>
      <c r="X14" s="7" t="s">
        <v>18</v>
      </c>
    </row>
    <row r="15" spans="1:24" ht="25.5">
      <c r="A15" s="1">
        <v>11</v>
      </c>
      <c r="B15" s="1" t="s">
        <v>36</v>
      </c>
      <c r="C15" s="4" t="s">
        <v>16</v>
      </c>
      <c r="D15" s="7">
        <v>565</v>
      </c>
      <c r="E15" s="6" t="s">
        <v>11</v>
      </c>
      <c r="F15" s="16" t="s">
        <v>11</v>
      </c>
      <c r="G15" s="16" t="s">
        <v>11</v>
      </c>
      <c r="H15" s="7">
        <v>15</v>
      </c>
      <c r="I15" s="7">
        <v>550</v>
      </c>
      <c r="J15" s="7" t="s">
        <v>11</v>
      </c>
      <c r="K15" s="7" t="s">
        <v>11</v>
      </c>
      <c r="L15" s="7" t="s">
        <v>11</v>
      </c>
      <c r="M15" s="7" t="s">
        <v>11</v>
      </c>
      <c r="N15" s="7" t="s">
        <v>17</v>
      </c>
      <c r="O15" s="7" t="s">
        <v>18</v>
      </c>
      <c r="P15" s="7" t="s">
        <v>11</v>
      </c>
      <c r="Q15" s="7" t="s">
        <v>11</v>
      </c>
      <c r="R15" s="7" t="s">
        <v>18</v>
      </c>
      <c r="S15" s="7">
        <v>15</v>
      </c>
      <c r="T15" s="7" t="s">
        <v>18</v>
      </c>
      <c r="U15" s="7" t="s">
        <v>17</v>
      </c>
      <c r="V15" s="7">
        <v>550</v>
      </c>
      <c r="W15" s="7" t="s">
        <v>17</v>
      </c>
      <c r="X15" s="7" t="s">
        <v>18</v>
      </c>
    </row>
    <row r="16" spans="1:24" ht="25.5">
      <c r="A16" s="1">
        <v>12</v>
      </c>
      <c r="B16" s="1" t="s">
        <v>35</v>
      </c>
      <c r="C16" s="4" t="s">
        <v>22</v>
      </c>
      <c r="D16" s="42">
        <v>1600</v>
      </c>
      <c r="E16" s="43" t="s">
        <v>11</v>
      </c>
      <c r="F16" s="42" t="s">
        <v>11</v>
      </c>
      <c r="G16" s="42" t="s">
        <v>11</v>
      </c>
      <c r="H16" s="42" t="s">
        <v>11</v>
      </c>
      <c r="I16" s="7">
        <v>130</v>
      </c>
      <c r="J16" s="7" t="s">
        <v>11</v>
      </c>
      <c r="K16" s="7" t="s">
        <v>11</v>
      </c>
      <c r="L16" s="7" t="s">
        <v>11</v>
      </c>
      <c r="M16" s="7" t="s">
        <v>11</v>
      </c>
      <c r="N16" s="7" t="s">
        <v>11</v>
      </c>
      <c r="O16" s="7" t="s">
        <v>11</v>
      </c>
      <c r="P16" s="7" t="s">
        <v>11</v>
      </c>
      <c r="Q16" s="7" t="s">
        <v>11</v>
      </c>
      <c r="R16" s="7" t="s">
        <v>11</v>
      </c>
      <c r="S16" s="7" t="s">
        <v>11</v>
      </c>
      <c r="T16" s="7" t="s">
        <v>11</v>
      </c>
      <c r="U16" s="7" t="s">
        <v>11</v>
      </c>
      <c r="V16" s="7">
        <v>130</v>
      </c>
      <c r="W16" s="7" t="s">
        <v>11</v>
      </c>
      <c r="X16" s="7" t="s">
        <v>11</v>
      </c>
    </row>
    <row r="17" spans="1:24" ht="89.25">
      <c r="A17" s="1">
        <v>13</v>
      </c>
      <c r="B17" s="4" t="s">
        <v>46</v>
      </c>
      <c r="C17" s="4" t="s">
        <v>45</v>
      </c>
      <c r="D17" s="6">
        <f>SUM(D18:D22)</f>
        <v>7461</v>
      </c>
      <c r="E17" s="6">
        <f>SUM(E18:E21)</f>
        <v>790</v>
      </c>
      <c r="F17" s="6">
        <f>SUM(F18:F21)</f>
        <v>1186</v>
      </c>
      <c r="G17" s="6">
        <f>SUM(G18:G22)</f>
        <v>2544</v>
      </c>
      <c r="H17" s="6">
        <f>SUM(H18:H22)</f>
        <v>2224</v>
      </c>
      <c r="I17" s="6">
        <f>SUM(I18:I22)</f>
        <v>717</v>
      </c>
      <c r="J17" s="7">
        <f>SUM(J18:J22)</f>
        <v>108</v>
      </c>
      <c r="K17" s="7">
        <f aca="true" t="shared" si="0" ref="K17:R17">SUM(K18:K22)</f>
        <v>228</v>
      </c>
      <c r="L17" s="7">
        <f t="shared" si="0"/>
        <v>454</v>
      </c>
      <c r="M17" s="7">
        <f t="shared" si="0"/>
        <v>8</v>
      </c>
      <c r="N17" s="7">
        <f t="shared" si="0"/>
        <v>497</v>
      </c>
      <c r="O17" s="7">
        <f t="shared" si="0"/>
        <v>681</v>
      </c>
      <c r="P17" s="7" t="s">
        <v>11</v>
      </c>
      <c r="Q17" s="7">
        <f t="shared" si="0"/>
        <v>1083</v>
      </c>
      <c r="R17" s="7">
        <f t="shared" si="0"/>
        <v>1461</v>
      </c>
      <c r="S17" s="7" t="s">
        <v>11</v>
      </c>
      <c r="T17" s="7">
        <f>SUM(T18:T22)</f>
        <v>947</v>
      </c>
      <c r="U17" s="7">
        <f>SUM(U18:U22)</f>
        <v>1277</v>
      </c>
      <c r="V17" s="7" t="s">
        <v>11</v>
      </c>
      <c r="W17" s="7">
        <f>SUM(W18:W22)</f>
        <v>305</v>
      </c>
      <c r="X17" s="7">
        <f>SUM(X18:X22)</f>
        <v>412</v>
      </c>
    </row>
    <row r="18" spans="1:24" ht="38.25">
      <c r="A18" s="18" t="s">
        <v>108</v>
      </c>
      <c r="B18" s="1" t="s">
        <v>100</v>
      </c>
      <c r="C18" s="17" t="s">
        <v>28</v>
      </c>
      <c r="D18" s="9">
        <f>SUM(E18:I18)</f>
        <v>1687</v>
      </c>
      <c r="E18" s="9">
        <v>536</v>
      </c>
      <c r="F18" s="8">
        <v>878</v>
      </c>
      <c r="G18" s="8">
        <v>143</v>
      </c>
      <c r="H18" s="8">
        <v>120</v>
      </c>
      <c r="I18" s="8">
        <v>10</v>
      </c>
      <c r="J18" s="8" t="s">
        <v>11</v>
      </c>
      <c r="K18" s="8">
        <v>228</v>
      </c>
      <c r="L18" s="8">
        <v>308</v>
      </c>
      <c r="M18" s="8" t="s">
        <v>11</v>
      </c>
      <c r="N18" s="8">
        <v>374</v>
      </c>
      <c r="O18" s="8">
        <v>504</v>
      </c>
      <c r="P18" s="8" t="s">
        <v>11</v>
      </c>
      <c r="Q18" s="8">
        <v>61</v>
      </c>
      <c r="R18" s="8">
        <v>82</v>
      </c>
      <c r="S18" s="8" t="s">
        <v>11</v>
      </c>
      <c r="T18" s="8">
        <v>51</v>
      </c>
      <c r="U18" s="8">
        <v>69</v>
      </c>
      <c r="V18" s="8" t="s">
        <v>11</v>
      </c>
      <c r="W18" s="8">
        <v>4</v>
      </c>
      <c r="X18" s="8">
        <v>6</v>
      </c>
    </row>
    <row r="19" spans="1:24" ht="12.75">
      <c r="A19" s="18" t="s">
        <v>109</v>
      </c>
      <c r="B19" s="1" t="s">
        <v>101</v>
      </c>
      <c r="C19" s="17" t="s">
        <v>111</v>
      </c>
      <c r="D19" s="9">
        <v>2090</v>
      </c>
      <c r="E19" s="9">
        <v>109</v>
      </c>
      <c r="F19" s="8">
        <v>283</v>
      </c>
      <c r="G19" s="8">
        <v>566</v>
      </c>
      <c r="H19" s="8">
        <v>566</v>
      </c>
      <c r="I19" s="8">
        <v>566</v>
      </c>
      <c r="J19" s="8">
        <v>46</v>
      </c>
      <c r="K19" s="8" t="s">
        <v>11</v>
      </c>
      <c r="L19" s="8">
        <v>63</v>
      </c>
      <c r="M19" s="8" t="s">
        <v>11</v>
      </c>
      <c r="N19" s="8">
        <v>120</v>
      </c>
      <c r="O19" s="8">
        <v>163</v>
      </c>
      <c r="P19" s="8" t="s">
        <v>11</v>
      </c>
      <c r="Q19" s="8">
        <v>241</v>
      </c>
      <c r="R19" s="8">
        <v>325</v>
      </c>
      <c r="S19" s="8" t="s">
        <v>11</v>
      </c>
      <c r="T19" s="8">
        <v>241</v>
      </c>
      <c r="U19" s="8">
        <v>325</v>
      </c>
      <c r="V19" s="8" t="s">
        <v>11</v>
      </c>
      <c r="W19" s="8">
        <v>241</v>
      </c>
      <c r="X19" s="8">
        <v>325</v>
      </c>
    </row>
    <row r="20" spans="1:24" ht="12.75">
      <c r="A20" s="18" t="s">
        <v>107</v>
      </c>
      <c r="B20" s="1" t="s">
        <v>113</v>
      </c>
      <c r="C20" s="17" t="s">
        <v>112</v>
      </c>
      <c r="D20" s="9">
        <f>SUM(F20:I20)</f>
        <v>124</v>
      </c>
      <c r="E20" s="9" t="s">
        <v>11</v>
      </c>
      <c r="F20" s="8">
        <v>7</v>
      </c>
      <c r="G20" s="8">
        <v>47</v>
      </c>
      <c r="H20" s="8">
        <v>47</v>
      </c>
      <c r="I20" s="8">
        <v>23</v>
      </c>
      <c r="J20" s="8" t="s">
        <v>11</v>
      </c>
      <c r="K20" s="8" t="s">
        <v>11</v>
      </c>
      <c r="L20" s="8" t="s">
        <v>11</v>
      </c>
      <c r="M20" s="8" t="s">
        <v>11</v>
      </c>
      <c r="N20" s="8">
        <v>3</v>
      </c>
      <c r="O20" s="8">
        <v>4</v>
      </c>
      <c r="P20" s="8" t="s">
        <v>11</v>
      </c>
      <c r="Q20" s="8">
        <v>20</v>
      </c>
      <c r="R20" s="8">
        <v>27</v>
      </c>
      <c r="S20" s="8" t="s">
        <v>11</v>
      </c>
      <c r="T20" s="8">
        <v>20</v>
      </c>
      <c r="U20" s="8">
        <v>27</v>
      </c>
      <c r="V20" s="8" t="s">
        <v>11</v>
      </c>
      <c r="W20" s="8">
        <v>10</v>
      </c>
      <c r="X20" s="8">
        <v>13</v>
      </c>
    </row>
    <row r="21" spans="1:24" ht="38.25">
      <c r="A21" s="18" t="s">
        <v>102</v>
      </c>
      <c r="B21" s="1" t="s">
        <v>115</v>
      </c>
      <c r="C21" s="17" t="s">
        <v>29</v>
      </c>
      <c r="D21" s="9">
        <f>SUM(E21:F21)</f>
        <v>163</v>
      </c>
      <c r="E21" s="9">
        <v>145</v>
      </c>
      <c r="F21" s="8">
        <v>18</v>
      </c>
      <c r="G21" s="8" t="s">
        <v>11</v>
      </c>
      <c r="H21" s="8" t="s">
        <v>11</v>
      </c>
      <c r="I21" s="8" t="s">
        <v>11</v>
      </c>
      <c r="J21" s="8">
        <v>62</v>
      </c>
      <c r="K21" s="8" t="s">
        <v>11</v>
      </c>
      <c r="L21" s="8">
        <v>83</v>
      </c>
      <c r="M21" s="8">
        <v>8</v>
      </c>
      <c r="N21" s="8" t="s">
        <v>11</v>
      </c>
      <c r="O21" s="8">
        <v>10</v>
      </c>
      <c r="P21" s="8" t="s">
        <v>11</v>
      </c>
      <c r="Q21" s="8" t="s">
        <v>11</v>
      </c>
      <c r="R21" s="8" t="s">
        <v>11</v>
      </c>
      <c r="S21" s="8" t="s">
        <v>11</v>
      </c>
      <c r="T21" s="8" t="s">
        <v>11</v>
      </c>
      <c r="U21" s="8" t="s">
        <v>11</v>
      </c>
      <c r="V21" s="8" t="s">
        <v>11</v>
      </c>
      <c r="W21" s="8" t="s">
        <v>11</v>
      </c>
      <c r="X21" s="8" t="s">
        <v>11</v>
      </c>
    </row>
    <row r="22" spans="1:24" ht="12.75">
      <c r="A22" s="18" t="s">
        <v>110</v>
      </c>
      <c r="B22" s="1" t="s">
        <v>114</v>
      </c>
      <c r="C22" s="17" t="s">
        <v>103</v>
      </c>
      <c r="D22" s="9">
        <f>SUM(G22:I22)</f>
        <v>3397</v>
      </c>
      <c r="E22" s="6" t="s">
        <v>11</v>
      </c>
      <c r="F22" s="7" t="s">
        <v>11</v>
      </c>
      <c r="G22" s="9">
        <v>1788</v>
      </c>
      <c r="H22" s="9">
        <v>1491</v>
      </c>
      <c r="I22" s="8">
        <v>118</v>
      </c>
      <c r="J22" s="8" t="s">
        <v>11</v>
      </c>
      <c r="K22" s="8" t="s">
        <v>11</v>
      </c>
      <c r="L22" s="8" t="s">
        <v>11</v>
      </c>
      <c r="M22" s="8" t="s">
        <v>11</v>
      </c>
      <c r="N22" s="8" t="s">
        <v>11</v>
      </c>
      <c r="O22" s="8" t="s">
        <v>11</v>
      </c>
      <c r="P22" s="8" t="s">
        <v>11</v>
      </c>
      <c r="Q22" s="8">
        <v>761</v>
      </c>
      <c r="R22" s="8">
        <v>1027</v>
      </c>
      <c r="S22" s="8" t="s">
        <v>11</v>
      </c>
      <c r="T22" s="8">
        <v>635</v>
      </c>
      <c r="U22" s="8">
        <v>856</v>
      </c>
      <c r="V22" s="8" t="s">
        <v>11</v>
      </c>
      <c r="W22" s="8">
        <v>50</v>
      </c>
      <c r="X22" s="8">
        <v>68</v>
      </c>
    </row>
    <row r="23" spans="1:24" ht="38.25">
      <c r="A23" s="1">
        <v>14</v>
      </c>
      <c r="B23" s="4" t="s">
        <v>104</v>
      </c>
      <c r="C23" s="4" t="s">
        <v>5</v>
      </c>
      <c r="D23" s="6">
        <f>SUM(D24,D25,D35,D36,D39)</f>
        <v>48531</v>
      </c>
      <c r="E23" s="6" t="s">
        <v>11</v>
      </c>
      <c r="F23" s="7" t="s">
        <v>10</v>
      </c>
      <c r="G23" s="6">
        <v>5495</v>
      </c>
      <c r="H23" s="6">
        <v>36759</v>
      </c>
      <c r="I23" s="6">
        <v>6277</v>
      </c>
      <c r="J23" s="7" t="s">
        <v>10</v>
      </c>
      <c r="K23" s="7" t="s">
        <v>10</v>
      </c>
      <c r="L23" s="7" t="s">
        <v>10</v>
      </c>
      <c r="M23" s="7" t="s">
        <v>10</v>
      </c>
      <c r="N23" s="7" t="s">
        <v>10</v>
      </c>
      <c r="O23" s="7" t="s">
        <v>10</v>
      </c>
      <c r="P23" s="7" t="s">
        <v>10</v>
      </c>
      <c r="Q23" s="6">
        <v>2339.2</v>
      </c>
      <c r="R23" s="6">
        <v>3156</v>
      </c>
      <c r="S23" s="7" t="s">
        <v>10</v>
      </c>
      <c r="T23" s="6">
        <v>15648</v>
      </c>
      <c r="U23" s="6">
        <v>21111</v>
      </c>
      <c r="V23" s="7" t="s">
        <v>10</v>
      </c>
      <c r="W23" s="6">
        <v>2672</v>
      </c>
      <c r="X23" s="6">
        <v>3605</v>
      </c>
    </row>
    <row r="24" spans="1:24" ht="25.5">
      <c r="A24" s="1" t="s">
        <v>31</v>
      </c>
      <c r="B24" s="1" t="s">
        <v>47</v>
      </c>
      <c r="C24" s="4" t="s">
        <v>84</v>
      </c>
      <c r="D24" s="6">
        <f>SUM(G24:I24)</f>
        <v>13695</v>
      </c>
      <c r="E24" s="6" t="s">
        <v>11</v>
      </c>
      <c r="F24" s="7" t="s">
        <v>10</v>
      </c>
      <c r="G24" s="7">
        <v>1141</v>
      </c>
      <c r="H24" s="7">
        <v>6277</v>
      </c>
      <c r="I24" s="7">
        <v>6277</v>
      </c>
      <c r="J24" s="7" t="s">
        <v>10</v>
      </c>
      <c r="K24" s="7" t="s">
        <v>10</v>
      </c>
      <c r="L24" s="7" t="s">
        <v>10</v>
      </c>
      <c r="M24" s="7" t="s">
        <v>10</v>
      </c>
      <c r="N24" s="7" t="s">
        <v>10</v>
      </c>
      <c r="O24" s="7" t="s">
        <v>10</v>
      </c>
      <c r="P24" s="7" t="s">
        <v>10</v>
      </c>
      <c r="Q24" s="7">
        <v>486</v>
      </c>
      <c r="R24" s="7">
        <v>655</v>
      </c>
      <c r="S24" s="7" t="s">
        <v>10</v>
      </c>
      <c r="T24" s="7">
        <v>2672</v>
      </c>
      <c r="U24" s="7">
        <v>3605</v>
      </c>
      <c r="V24" s="7" t="s">
        <v>10</v>
      </c>
      <c r="W24" s="7">
        <v>2672</v>
      </c>
      <c r="X24" s="7">
        <v>3605</v>
      </c>
    </row>
    <row r="25" spans="1:24" ht="25.5">
      <c r="A25" s="1" t="s">
        <v>32</v>
      </c>
      <c r="B25" s="1" t="s">
        <v>105</v>
      </c>
      <c r="C25" s="4" t="s">
        <v>87</v>
      </c>
      <c r="D25" s="6">
        <f>SUM(D26:D34)</f>
        <v>9329</v>
      </c>
      <c r="E25" s="6" t="s">
        <v>11</v>
      </c>
      <c r="F25" s="7"/>
      <c r="G25" s="7">
        <f>SUM(G26:G34)</f>
        <v>1165</v>
      </c>
      <c r="H25" s="7">
        <f>SUM(H26:H34)</f>
        <v>8164</v>
      </c>
      <c r="I25" s="7" t="s">
        <v>11</v>
      </c>
      <c r="J25" s="7" t="s">
        <v>11</v>
      </c>
      <c r="K25" s="7" t="s">
        <v>11</v>
      </c>
      <c r="L25" s="7" t="s">
        <v>11</v>
      </c>
      <c r="M25" s="7" t="s">
        <v>11</v>
      </c>
      <c r="N25" s="7" t="s">
        <v>11</v>
      </c>
      <c r="O25" s="7" t="s">
        <v>11</v>
      </c>
      <c r="P25" s="7" t="s">
        <v>11</v>
      </c>
      <c r="Q25" s="7">
        <f>SUM(Q26:Q34)</f>
        <v>497</v>
      </c>
      <c r="R25" s="7">
        <f>SUM(R26:R34)</f>
        <v>666</v>
      </c>
      <c r="S25" s="7" t="s">
        <v>11</v>
      </c>
      <c r="T25" s="7">
        <f>SUM(T26:T34)</f>
        <v>3475</v>
      </c>
      <c r="U25" s="7">
        <f>SUM(U26:U34)</f>
        <v>4689</v>
      </c>
      <c r="V25" s="7" t="s">
        <v>11</v>
      </c>
      <c r="W25" s="7" t="s">
        <v>11</v>
      </c>
      <c r="X25" s="7" t="s">
        <v>11</v>
      </c>
    </row>
    <row r="26" spans="1:24" ht="38.25">
      <c r="A26" s="18" t="s">
        <v>52</v>
      </c>
      <c r="B26" s="18" t="s">
        <v>48</v>
      </c>
      <c r="C26" s="17" t="s">
        <v>53</v>
      </c>
      <c r="D26" s="9">
        <f>SUM(G26:H26)</f>
        <v>1426</v>
      </c>
      <c r="E26" s="6" t="s">
        <v>11</v>
      </c>
      <c r="F26" s="7" t="s">
        <v>10</v>
      </c>
      <c r="G26" s="8">
        <v>178</v>
      </c>
      <c r="H26" s="8">
        <v>1248</v>
      </c>
      <c r="I26" s="7" t="s">
        <v>10</v>
      </c>
      <c r="J26" s="7" t="s">
        <v>10</v>
      </c>
      <c r="K26" s="7" t="s">
        <v>10</v>
      </c>
      <c r="L26" s="7" t="s">
        <v>10</v>
      </c>
      <c r="M26" s="7" t="s">
        <v>10</v>
      </c>
      <c r="N26" s="7" t="s">
        <v>10</v>
      </c>
      <c r="O26" s="7" t="s">
        <v>10</v>
      </c>
      <c r="P26" s="7" t="s">
        <v>10</v>
      </c>
      <c r="Q26" s="21">
        <v>76</v>
      </c>
      <c r="R26" s="21">
        <v>102</v>
      </c>
      <c r="S26" s="7" t="s">
        <v>10</v>
      </c>
      <c r="T26" s="8">
        <v>531</v>
      </c>
      <c r="U26" s="8">
        <v>717</v>
      </c>
      <c r="V26" s="7" t="s">
        <v>10</v>
      </c>
      <c r="W26" s="7" t="s">
        <v>10</v>
      </c>
      <c r="X26" s="7" t="s">
        <v>10</v>
      </c>
    </row>
    <row r="27" spans="1:24" ht="25.5">
      <c r="A27" s="18" t="s">
        <v>69</v>
      </c>
      <c r="B27" s="18" t="s">
        <v>49</v>
      </c>
      <c r="C27" s="17" t="s">
        <v>54</v>
      </c>
      <c r="D27" s="8">
        <f>SUM(G27:H27)</f>
        <v>786</v>
      </c>
      <c r="E27" s="6" t="s">
        <v>11</v>
      </c>
      <c r="F27" s="7" t="s">
        <v>10</v>
      </c>
      <c r="G27" s="8">
        <v>98</v>
      </c>
      <c r="H27" s="8">
        <v>688</v>
      </c>
      <c r="I27" s="7" t="s">
        <v>10</v>
      </c>
      <c r="J27" s="7" t="s">
        <v>10</v>
      </c>
      <c r="K27" s="7" t="s">
        <v>10</v>
      </c>
      <c r="L27" s="7" t="s">
        <v>10</v>
      </c>
      <c r="M27" s="7" t="s">
        <v>10</v>
      </c>
      <c r="N27" s="7" t="s">
        <v>10</v>
      </c>
      <c r="O27" s="7" t="s">
        <v>10</v>
      </c>
      <c r="P27" s="7" t="s">
        <v>10</v>
      </c>
      <c r="Q27" s="8">
        <v>42</v>
      </c>
      <c r="R27" s="8">
        <v>56</v>
      </c>
      <c r="S27" s="7" t="s">
        <v>11</v>
      </c>
      <c r="T27" s="8">
        <v>293</v>
      </c>
      <c r="U27" s="8">
        <v>395</v>
      </c>
      <c r="V27" s="7" t="s">
        <v>11</v>
      </c>
      <c r="W27" s="7" t="s">
        <v>11</v>
      </c>
      <c r="X27" s="7" t="s">
        <v>11</v>
      </c>
    </row>
    <row r="28" spans="1:24" ht="51">
      <c r="A28" s="18" t="s">
        <v>70</v>
      </c>
      <c r="B28" s="18" t="s">
        <v>50</v>
      </c>
      <c r="C28" s="17" t="s">
        <v>55</v>
      </c>
      <c r="D28" s="8">
        <f>SUM(G28:H28)</f>
        <v>352</v>
      </c>
      <c r="E28" s="6" t="s">
        <v>11</v>
      </c>
      <c r="F28" s="7" t="s">
        <v>11</v>
      </c>
      <c r="G28" s="8">
        <v>44</v>
      </c>
      <c r="H28" s="8">
        <v>308</v>
      </c>
      <c r="I28" s="7" t="s">
        <v>11</v>
      </c>
      <c r="J28" s="7" t="s">
        <v>10</v>
      </c>
      <c r="K28" s="7" t="s">
        <v>10</v>
      </c>
      <c r="L28" s="7" t="s">
        <v>10</v>
      </c>
      <c r="M28" s="7" t="s">
        <v>11</v>
      </c>
      <c r="N28" s="7" t="s">
        <v>11</v>
      </c>
      <c r="O28" s="7" t="s">
        <v>11</v>
      </c>
      <c r="P28" s="7" t="s">
        <v>11</v>
      </c>
      <c r="Q28" s="8">
        <v>19</v>
      </c>
      <c r="R28" s="8">
        <v>23</v>
      </c>
      <c r="S28" s="7" t="s">
        <v>11</v>
      </c>
      <c r="T28" s="8">
        <v>131</v>
      </c>
      <c r="U28" s="8">
        <v>177</v>
      </c>
      <c r="V28" s="7" t="s">
        <v>11</v>
      </c>
      <c r="W28" s="7" t="s">
        <v>11</v>
      </c>
      <c r="X28" s="7" t="s">
        <v>11</v>
      </c>
    </row>
    <row r="29" spans="1:24" ht="25.5">
      <c r="A29" s="18" t="s">
        <v>71</v>
      </c>
      <c r="B29" s="18" t="s">
        <v>51</v>
      </c>
      <c r="C29" s="17" t="s">
        <v>56</v>
      </c>
      <c r="D29" s="9">
        <v>1855</v>
      </c>
      <c r="E29" s="6" t="s">
        <v>11</v>
      </c>
      <c r="F29" s="7" t="s">
        <v>11</v>
      </c>
      <c r="G29" s="8">
        <v>232</v>
      </c>
      <c r="H29" s="8">
        <v>1623</v>
      </c>
      <c r="I29" s="7" t="s">
        <v>11</v>
      </c>
      <c r="J29" s="7" t="s">
        <v>10</v>
      </c>
      <c r="K29" s="7" t="s">
        <v>10</v>
      </c>
      <c r="L29" s="7" t="s">
        <v>10</v>
      </c>
      <c r="M29" s="7" t="s">
        <v>11</v>
      </c>
      <c r="N29" s="7" t="s">
        <v>11</v>
      </c>
      <c r="O29" s="7" t="s">
        <v>11</v>
      </c>
      <c r="P29" s="7" t="s">
        <v>11</v>
      </c>
      <c r="Q29" s="8">
        <v>99</v>
      </c>
      <c r="R29" s="8">
        <v>133</v>
      </c>
      <c r="S29" s="7" t="s">
        <v>11</v>
      </c>
      <c r="T29" s="8">
        <v>691</v>
      </c>
      <c r="U29" s="8">
        <v>932</v>
      </c>
      <c r="V29" s="7" t="s">
        <v>11</v>
      </c>
      <c r="W29" s="7" t="s">
        <v>11</v>
      </c>
      <c r="X29" s="7" t="s">
        <v>11</v>
      </c>
    </row>
    <row r="30" spans="1:24" ht="38.25">
      <c r="A30" s="18" t="s">
        <v>72</v>
      </c>
      <c r="B30" s="18" t="s">
        <v>62</v>
      </c>
      <c r="C30" s="17" t="s">
        <v>57</v>
      </c>
      <c r="D30" s="9">
        <f aca="true" t="shared" si="1" ref="D30:D41">SUM(G30:H30)</f>
        <v>2200</v>
      </c>
      <c r="E30" s="6" t="s">
        <v>11</v>
      </c>
      <c r="F30" s="7" t="s">
        <v>11</v>
      </c>
      <c r="G30" s="8">
        <v>275</v>
      </c>
      <c r="H30" s="8">
        <v>1925</v>
      </c>
      <c r="I30" s="7" t="s">
        <v>11</v>
      </c>
      <c r="J30" s="7" t="s">
        <v>10</v>
      </c>
      <c r="K30" s="7" t="s">
        <v>10</v>
      </c>
      <c r="L30" s="7" t="s">
        <v>10</v>
      </c>
      <c r="M30" s="7" t="s">
        <v>11</v>
      </c>
      <c r="N30" s="7" t="s">
        <v>11</v>
      </c>
      <c r="O30" s="7" t="s">
        <v>11</v>
      </c>
      <c r="P30" s="7" t="s">
        <v>11</v>
      </c>
      <c r="Q30" s="8">
        <v>117</v>
      </c>
      <c r="R30" s="8">
        <v>158</v>
      </c>
      <c r="S30" s="7" t="s">
        <v>11</v>
      </c>
      <c r="T30" s="8">
        <v>819</v>
      </c>
      <c r="U30" s="8">
        <v>1106</v>
      </c>
      <c r="V30" s="7" t="s">
        <v>11</v>
      </c>
      <c r="W30" s="7" t="s">
        <v>11</v>
      </c>
      <c r="X30" s="7" t="s">
        <v>11</v>
      </c>
    </row>
    <row r="31" spans="1:24" ht="38.25">
      <c r="A31" s="18" t="s">
        <v>73</v>
      </c>
      <c r="B31" s="18" t="s">
        <v>63</v>
      </c>
      <c r="C31" s="17" t="s">
        <v>58</v>
      </c>
      <c r="D31" s="8">
        <f t="shared" si="1"/>
        <v>329</v>
      </c>
      <c r="E31" s="6" t="s">
        <v>11</v>
      </c>
      <c r="F31" s="7" t="s">
        <v>11</v>
      </c>
      <c r="G31" s="8">
        <v>41</v>
      </c>
      <c r="H31" s="8">
        <v>288</v>
      </c>
      <c r="I31" s="7" t="s">
        <v>11</v>
      </c>
      <c r="J31" s="7" t="s">
        <v>10</v>
      </c>
      <c r="K31" s="7" t="s">
        <v>10</v>
      </c>
      <c r="L31" s="7" t="s">
        <v>10</v>
      </c>
      <c r="M31" s="7" t="s">
        <v>11</v>
      </c>
      <c r="N31" s="7" t="s">
        <v>11</v>
      </c>
      <c r="O31" s="7" t="s">
        <v>11</v>
      </c>
      <c r="P31" s="7" t="s">
        <v>11</v>
      </c>
      <c r="Q31" s="8">
        <v>17</v>
      </c>
      <c r="R31" s="8">
        <v>24</v>
      </c>
      <c r="S31" s="7" t="s">
        <v>11</v>
      </c>
      <c r="T31" s="8">
        <v>123</v>
      </c>
      <c r="U31" s="8">
        <v>165</v>
      </c>
      <c r="V31" s="7" t="s">
        <v>11</v>
      </c>
      <c r="W31" s="7" t="s">
        <v>11</v>
      </c>
      <c r="X31" s="7" t="s">
        <v>11</v>
      </c>
    </row>
    <row r="32" spans="1:24" ht="25.5">
      <c r="A32" s="18" t="s">
        <v>74</v>
      </c>
      <c r="B32" s="18" t="s">
        <v>64</v>
      </c>
      <c r="C32" s="17" t="s">
        <v>59</v>
      </c>
      <c r="D32" s="8">
        <f t="shared" si="1"/>
        <v>89</v>
      </c>
      <c r="E32" s="6" t="s">
        <v>11</v>
      </c>
      <c r="F32" s="7" t="s">
        <v>11</v>
      </c>
      <c r="G32" s="8">
        <v>11</v>
      </c>
      <c r="H32" s="8">
        <v>78</v>
      </c>
      <c r="I32" s="7" t="s">
        <v>11</v>
      </c>
      <c r="J32" s="7" t="s">
        <v>10</v>
      </c>
      <c r="K32" s="7" t="s">
        <v>10</v>
      </c>
      <c r="L32" s="7" t="s">
        <v>10</v>
      </c>
      <c r="M32" s="7" t="s">
        <v>11</v>
      </c>
      <c r="N32" s="7" t="s">
        <v>11</v>
      </c>
      <c r="O32" s="7" t="s">
        <v>11</v>
      </c>
      <c r="P32" s="7" t="s">
        <v>11</v>
      </c>
      <c r="Q32" s="8">
        <v>5</v>
      </c>
      <c r="R32" s="8">
        <v>6</v>
      </c>
      <c r="S32" s="7" t="s">
        <v>11</v>
      </c>
      <c r="T32" s="8">
        <v>33</v>
      </c>
      <c r="U32" s="8">
        <v>45</v>
      </c>
      <c r="V32" s="7" t="s">
        <v>11</v>
      </c>
      <c r="W32" s="7" t="s">
        <v>11</v>
      </c>
      <c r="X32" s="7" t="s">
        <v>11</v>
      </c>
    </row>
    <row r="33" spans="1:24" ht="51">
      <c r="A33" s="18" t="s">
        <v>75</v>
      </c>
      <c r="B33" s="18" t="s">
        <v>65</v>
      </c>
      <c r="C33" s="17" t="s">
        <v>60</v>
      </c>
      <c r="D33" s="9">
        <f t="shared" si="1"/>
        <v>1754</v>
      </c>
      <c r="E33" s="6" t="s">
        <v>11</v>
      </c>
      <c r="F33" s="7" t="s">
        <v>11</v>
      </c>
      <c r="G33" s="8">
        <v>219</v>
      </c>
      <c r="H33" s="9">
        <v>1535</v>
      </c>
      <c r="I33" s="7" t="s">
        <v>11</v>
      </c>
      <c r="J33" s="7" t="s">
        <v>10</v>
      </c>
      <c r="K33" s="7" t="s">
        <v>10</v>
      </c>
      <c r="L33" s="7" t="s">
        <v>10</v>
      </c>
      <c r="M33" s="7" t="s">
        <v>11</v>
      </c>
      <c r="N33" s="7" t="s">
        <v>11</v>
      </c>
      <c r="O33" s="7" t="s">
        <v>11</v>
      </c>
      <c r="P33" s="7" t="s">
        <v>11</v>
      </c>
      <c r="Q33" s="8">
        <v>93</v>
      </c>
      <c r="R33" s="8">
        <v>126</v>
      </c>
      <c r="S33" s="7" t="s">
        <v>11</v>
      </c>
      <c r="T33" s="8">
        <v>653</v>
      </c>
      <c r="U33" s="8">
        <v>882</v>
      </c>
      <c r="V33" s="7" t="s">
        <v>11</v>
      </c>
      <c r="W33" s="7" t="s">
        <v>11</v>
      </c>
      <c r="X33" s="7" t="s">
        <v>11</v>
      </c>
    </row>
    <row r="34" spans="1:24" ht="38.25">
      <c r="A34" s="18" t="s">
        <v>76</v>
      </c>
      <c r="B34" s="18" t="s">
        <v>66</v>
      </c>
      <c r="C34" s="17" t="s">
        <v>61</v>
      </c>
      <c r="D34" s="23">
        <f t="shared" si="1"/>
        <v>538</v>
      </c>
      <c r="E34" s="6" t="s">
        <v>11</v>
      </c>
      <c r="F34" s="7" t="s">
        <v>11</v>
      </c>
      <c r="G34" s="8">
        <v>67</v>
      </c>
      <c r="H34" s="8">
        <v>471</v>
      </c>
      <c r="I34" s="7" t="s">
        <v>11</v>
      </c>
      <c r="J34" s="7" t="s">
        <v>10</v>
      </c>
      <c r="K34" s="7" t="s">
        <v>10</v>
      </c>
      <c r="L34" s="7" t="s">
        <v>10</v>
      </c>
      <c r="M34" s="7" t="s">
        <v>11</v>
      </c>
      <c r="N34" s="7" t="s">
        <v>11</v>
      </c>
      <c r="O34" s="7" t="s">
        <v>11</v>
      </c>
      <c r="P34" s="7" t="s">
        <v>11</v>
      </c>
      <c r="Q34" s="8">
        <v>29</v>
      </c>
      <c r="R34" s="8">
        <v>38</v>
      </c>
      <c r="S34" s="7" t="s">
        <v>11</v>
      </c>
      <c r="T34" s="8">
        <v>201</v>
      </c>
      <c r="U34" s="8">
        <v>270</v>
      </c>
      <c r="V34" s="7" t="s">
        <v>11</v>
      </c>
      <c r="W34" s="7" t="s">
        <v>11</v>
      </c>
      <c r="X34" s="7" t="s">
        <v>11</v>
      </c>
    </row>
    <row r="35" spans="1:24" ht="63.75">
      <c r="A35" s="1" t="s">
        <v>78</v>
      </c>
      <c r="B35" s="1" t="s">
        <v>67</v>
      </c>
      <c r="C35" s="4" t="s">
        <v>68</v>
      </c>
      <c r="D35" s="6">
        <f t="shared" si="1"/>
        <v>7521</v>
      </c>
      <c r="E35" s="6" t="s">
        <v>11</v>
      </c>
      <c r="F35" s="7" t="s">
        <v>11</v>
      </c>
      <c r="G35" s="7">
        <v>940</v>
      </c>
      <c r="H35" s="7">
        <v>6581</v>
      </c>
      <c r="I35" s="7" t="s">
        <v>11</v>
      </c>
      <c r="J35" s="7" t="s">
        <v>10</v>
      </c>
      <c r="K35" s="7" t="s">
        <v>10</v>
      </c>
      <c r="L35" s="7" t="s">
        <v>10</v>
      </c>
      <c r="M35" s="7" t="s">
        <v>11</v>
      </c>
      <c r="N35" s="7" t="s">
        <v>11</v>
      </c>
      <c r="O35" s="7" t="s">
        <v>11</v>
      </c>
      <c r="P35" s="7" t="s">
        <v>11</v>
      </c>
      <c r="Q35" s="7">
        <v>400</v>
      </c>
      <c r="R35" s="7">
        <v>540</v>
      </c>
      <c r="S35" s="7" t="s">
        <v>11</v>
      </c>
      <c r="T35" s="6">
        <v>2802</v>
      </c>
      <c r="U35" s="6">
        <v>3779</v>
      </c>
      <c r="V35" s="7" t="s">
        <v>11</v>
      </c>
      <c r="W35" s="7" t="s">
        <v>11</v>
      </c>
      <c r="X35" s="7" t="s">
        <v>11</v>
      </c>
    </row>
    <row r="36" spans="1:24" ht="38.25">
      <c r="A36" s="1" t="s">
        <v>77</v>
      </c>
      <c r="B36" s="1" t="s">
        <v>79</v>
      </c>
      <c r="C36" s="4" t="s">
        <v>88</v>
      </c>
      <c r="D36" s="6">
        <f t="shared" si="1"/>
        <v>11584</v>
      </c>
      <c r="E36" s="6" t="s">
        <v>11</v>
      </c>
      <c r="F36" s="7"/>
      <c r="G36" s="7">
        <f>SUM(G37:G38)</f>
        <v>1449</v>
      </c>
      <c r="H36" s="7">
        <f>SUM(H37:H38)</f>
        <v>10135</v>
      </c>
      <c r="I36" s="7"/>
      <c r="J36" s="7"/>
      <c r="K36" s="7"/>
      <c r="L36" s="7"/>
      <c r="M36" s="7"/>
      <c r="N36" s="7"/>
      <c r="O36" s="7"/>
      <c r="P36" s="7"/>
      <c r="Q36" s="7">
        <f>SUM(Q37:Q38)</f>
        <v>617</v>
      </c>
      <c r="R36" s="7">
        <f>SUM(R37:R38)</f>
        <v>832</v>
      </c>
      <c r="S36" s="7" t="s">
        <v>11</v>
      </c>
      <c r="T36" s="6">
        <f>SUM(T37:T38)</f>
        <v>4314</v>
      </c>
      <c r="U36" s="6">
        <f>SUM(U37:U38)</f>
        <v>5821</v>
      </c>
      <c r="V36" s="7" t="s">
        <v>11</v>
      </c>
      <c r="W36" s="7" t="s">
        <v>11</v>
      </c>
      <c r="X36" s="7" t="s">
        <v>11</v>
      </c>
    </row>
    <row r="37" spans="1:24" ht="38.25">
      <c r="A37" s="18" t="s">
        <v>82</v>
      </c>
      <c r="B37" s="18" t="s">
        <v>80</v>
      </c>
      <c r="C37" s="17" t="s">
        <v>85</v>
      </c>
      <c r="D37" s="9">
        <f>SUM(G37:H37)</f>
        <v>11156</v>
      </c>
      <c r="E37" s="6" t="s">
        <v>11</v>
      </c>
      <c r="F37" s="7" t="s">
        <v>11</v>
      </c>
      <c r="G37" s="8">
        <v>1395</v>
      </c>
      <c r="H37" s="8">
        <v>9761</v>
      </c>
      <c r="I37" s="7" t="s">
        <v>11</v>
      </c>
      <c r="J37" s="7" t="s">
        <v>10</v>
      </c>
      <c r="K37" s="7" t="s">
        <v>10</v>
      </c>
      <c r="L37" s="7" t="s">
        <v>10</v>
      </c>
      <c r="M37" s="7" t="s">
        <v>11</v>
      </c>
      <c r="N37" s="7" t="s">
        <v>11</v>
      </c>
      <c r="O37" s="7" t="s">
        <v>11</v>
      </c>
      <c r="P37" s="7" t="s">
        <v>11</v>
      </c>
      <c r="Q37" s="8">
        <v>594</v>
      </c>
      <c r="R37" s="8">
        <v>801</v>
      </c>
      <c r="S37" s="8" t="s">
        <v>11</v>
      </c>
      <c r="T37" s="9">
        <v>4155</v>
      </c>
      <c r="U37" s="8">
        <v>5606</v>
      </c>
      <c r="V37" s="7" t="s">
        <v>11</v>
      </c>
      <c r="W37" s="7" t="s">
        <v>11</v>
      </c>
      <c r="X37" s="7" t="s">
        <v>11</v>
      </c>
    </row>
    <row r="38" spans="1:24" ht="25.5">
      <c r="A38" s="18" t="s">
        <v>83</v>
      </c>
      <c r="B38" s="18" t="s">
        <v>81</v>
      </c>
      <c r="C38" s="17" t="s">
        <v>86</v>
      </c>
      <c r="D38" s="8">
        <f t="shared" si="1"/>
        <v>428</v>
      </c>
      <c r="E38" s="6" t="s">
        <v>11</v>
      </c>
      <c r="F38" s="7" t="s">
        <v>11</v>
      </c>
      <c r="G38" s="8">
        <v>54</v>
      </c>
      <c r="H38" s="8">
        <v>374</v>
      </c>
      <c r="I38" s="7" t="s">
        <v>11</v>
      </c>
      <c r="J38" s="7" t="s">
        <v>10</v>
      </c>
      <c r="K38" s="7" t="s">
        <v>10</v>
      </c>
      <c r="L38" s="7" t="s">
        <v>10</v>
      </c>
      <c r="M38" s="7" t="s">
        <v>11</v>
      </c>
      <c r="N38" s="7" t="s">
        <v>11</v>
      </c>
      <c r="O38" s="7" t="s">
        <v>11</v>
      </c>
      <c r="P38" s="7" t="s">
        <v>11</v>
      </c>
      <c r="Q38" s="8">
        <v>23</v>
      </c>
      <c r="R38" s="8">
        <v>31</v>
      </c>
      <c r="S38" s="8" t="s">
        <v>11</v>
      </c>
      <c r="T38" s="8">
        <v>159</v>
      </c>
      <c r="U38" s="8">
        <v>215</v>
      </c>
      <c r="V38" s="7" t="s">
        <v>11</v>
      </c>
      <c r="W38" s="7" t="s">
        <v>11</v>
      </c>
      <c r="X38" s="7" t="s">
        <v>11</v>
      </c>
    </row>
    <row r="39" spans="1:24" s="19" customFormat="1" ht="38.25">
      <c r="A39" s="1" t="s">
        <v>89</v>
      </c>
      <c r="B39" s="1" t="s">
        <v>90</v>
      </c>
      <c r="C39" s="4" t="s">
        <v>98</v>
      </c>
      <c r="D39" s="6">
        <f t="shared" si="1"/>
        <v>6402</v>
      </c>
      <c r="E39" s="6" t="s">
        <v>11</v>
      </c>
      <c r="F39" s="7"/>
      <c r="G39" s="7">
        <f>SUM(G40:G41)</f>
        <v>800</v>
      </c>
      <c r="H39" s="7">
        <f>SUM(H40:H41)</f>
        <v>5602</v>
      </c>
      <c r="I39" s="7" t="s">
        <v>11</v>
      </c>
      <c r="J39" s="7" t="s">
        <v>11</v>
      </c>
      <c r="K39" s="7" t="s">
        <v>11</v>
      </c>
      <c r="L39" s="7" t="s">
        <v>11</v>
      </c>
      <c r="M39" s="7" t="s">
        <v>11</v>
      </c>
      <c r="N39" s="7" t="s">
        <v>11</v>
      </c>
      <c r="O39" s="7" t="s">
        <v>11</v>
      </c>
      <c r="P39" s="7" t="s">
        <v>11</v>
      </c>
      <c r="Q39" s="7">
        <f>SUM(Q40:Q41)</f>
        <v>340</v>
      </c>
      <c r="R39" s="7">
        <f>SUM(R40:R41)</f>
        <v>460</v>
      </c>
      <c r="S39" s="7" t="s">
        <v>11</v>
      </c>
      <c r="T39" s="7">
        <f>SUM(T40:T41)</f>
        <v>2385</v>
      </c>
      <c r="U39" s="7">
        <f>SUM(U40:U41)</f>
        <v>3217</v>
      </c>
      <c r="V39" s="7" t="s">
        <v>11</v>
      </c>
      <c r="W39" s="7" t="s">
        <v>11</v>
      </c>
      <c r="X39" s="7" t="s">
        <v>11</v>
      </c>
    </row>
    <row r="40" spans="1:24" ht="25.5">
      <c r="A40" s="18" t="s">
        <v>93</v>
      </c>
      <c r="B40" s="18" t="s">
        <v>91</v>
      </c>
      <c r="C40" s="17" t="s">
        <v>96</v>
      </c>
      <c r="D40" s="9">
        <f t="shared" si="1"/>
        <v>3912</v>
      </c>
      <c r="E40" s="6" t="s">
        <v>11</v>
      </c>
      <c r="F40" s="7" t="s">
        <v>11</v>
      </c>
      <c r="G40" s="8">
        <v>489</v>
      </c>
      <c r="H40" s="8">
        <v>3423</v>
      </c>
      <c r="I40" s="7" t="s">
        <v>11</v>
      </c>
      <c r="J40" s="7" t="s">
        <v>10</v>
      </c>
      <c r="K40" s="7" t="s">
        <v>10</v>
      </c>
      <c r="L40" s="7" t="s">
        <v>10</v>
      </c>
      <c r="M40" s="7" t="s">
        <v>11</v>
      </c>
      <c r="N40" s="7" t="s">
        <v>11</v>
      </c>
      <c r="O40" s="7" t="s">
        <v>11</v>
      </c>
      <c r="P40" s="7" t="s">
        <v>11</v>
      </c>
      <c r="Q40" s="8">
        <v>208</v>
      </c>
      <c r="R40" s="8">
        <v>281</v>
      </c>
      <c r="S40" s="7" t="s">
        <v>11</v>
      </c>
      <c r="T40" s="8">
        <v>1457</v>
      </c>
      <c r="U40" s="8">
        <v>1966</v>
      </c>
      <c r="V40" s="7" t="s">
        <v>11</v>
      </c>
      <c r="W40" s="7" t="s">
        <v>11</v>
      </c>
      <c r="X40" s="7" t="s">
        <v>11</v>
      </c>
    </row>
    <row r="41" spans="1:24" ht="25.5">
      <c r="A41" s="18" t="s">
        <v>94</v>
      </c>
      <c r="B41" s="18" t="s">
        <v>92</v>
      </c>
      <c r="C41" s="17" t="s">
        <v>97</v>
      </c>
      <c r="D41" s="9">
        <f t="shared" si="1"/>
        <v>2490</v>
      </c>
      <c r="E41" s="6" t="s">
        <v>11</v>
      </c>
      <c r="F41" s="7" t="s">
        <v>11</v>
      </c>
      <c r="G41" s="8">
        <v>311</v>
      </c>
      <c r="H41" s="8">
        <v>2179</v>
      </c>
      <c r="I41" s="7" t="s">
        <v>11</v>
      </c>
      <c r="J41" s="7" t="s">
        <v>10</v>
      </c>
      <c r="K41" s="7" t="s">
        <v>10</v>
      </c>
      <c r="L41" s="7" t="s">
        <v>10</v>
      </c>
      <c r="M41" s="7" t="s">
        <v>11</v>
      </c>
      <c r="N41" s="7" t="s">
        <v>11</v>
      </c>
      <c r="O41" s="7" t="s">
        <v>11</v>
      </c>
      <c r="P41" s="7" t="s">
        <v>11</v>
      </c>
      <c r="Q41" s="8">
        <v>132</v>
      </c>
      <c r="R41" s="8">
        <v>179</v>
      </c>
      <c r="S41" s="7" t="s">
        <v>11</v>
      </c>
      <c r="T41" s="8">
        <v>928</v>
      </c>
      <c r="U41" s="8">
        <v>1251</v>
      </c>
      <c r="V41" s="7" t="s">
        <v>11</v>
      </c>
      <c r="W41" s="7" t="s">
        <v>11</v>
      </c>
      <c r="X41" s="7" t="s">
        <v>11</v>
      </c>
    </row>
    <row r="42" spans="1:24" ht="25.5">
      <c r="A42" s="1">
        <v>15</v>
      </c>
      <c r="B42" s="1" t="s">
        <v>95</v>
      </c>
      <c r="C42" s="4" t="s">
        <v>30</v>
      </c>
      <c r="D42" s="6">
        <f>SUM(G42,H42,I42)</f>
        <v>1184</v>
      </c>
      <c r="E42" s="8" t="s">
        <v>11</v>
      </c>
      <c r="F42" s="7" t="s">
        <v>11</v>
      </c>
      <c r="G42" s="7">
        <v>623</v>
      </c>
      <c r="H42" s="7">
        <v>520</v>
      </c>
      <c r="I42" s="7">
        <v>41</v>
      </c>
      <c r="J42" s="7" t="s">
        <v>11</v>
      </c>
      <c r="K42" s="7" t="s">
        <v>11</v>
      </c>
      <c r="L42" s="7" t="s">
        <v>11</v>
      </c>
      <c r="M42" s="7" t="s">
        <v>11</v>
      </c>
      <c r="N42" s="7" t="s">
        <v>11</v>
      </c>
      <c r="O42" s="7" t="s">
        <v>11</v>
      </c>
      <c r="P42" s="7"/>
      <c r="Q42" s="7">
        <v>265</v>
      </c>
      <c r="R42" s="7">
        <v>358</v>
      </c>
      <c r="S42" s="7" t="s">
        <v>11</v>
      </c>
      <c r="T42" s="7">
        <v>221</v>
      </c>
      <c r="U42" s="7">
        <v>299</v>
      </c>
      <c r="V42" s="7" t="s">
        <v>11</v>
      </c>
      <c r="W42" s="7">
        <v>17</v>
      </c>
      <c r="X42" s="7">
        <v>24</v>
      </c>
    </row>
    <row r="43" spans="1:24" ht="38.25">
      <c r="A43" s="1">
        <v>16</v>
      </c>
      <c r="B43" s="4" t="s">
        <v>99</v>
      </c>
      <c r="C43" s="4" t="s">
        <v>33</v>
      </c>
      <c r="D43" s="7">
        <v>468</v>
      </c>
      <c r="E43" s="7">
        <v>190</v>
      </c>
      <c r="F43" s="7">
        <v>278</v>
      </c>
      <c r="G43" s="7" t="s">
        <v>11</v>
      </c>
      <c r="H43" s="7" t="s">
        <v>11</v>
      </c>
      <c r="I43" s="7" t="s">
        <v>11</v>
      </c>
      <c r="J43" s="7">
        <v>190</v>
      </c>
      <c r="K43" s="7" t="s">
        <v>11</v>
      </c>
      <c r="L43" s="7" t="s">
        <v>11</v>
      </c>
      <c r="M43" s="7">
        <v>278</v>
      </c>
      <c r="N43" s="7" t="s">
        <v>11</v>
      </c>
      <c r="O43" s="7" t="s">
        <v>11</v>
      </c>
      <c r="P43" s="7" t="s">
        <v>11</v>
      </c>
      <c r="Q43" s="7" t="s">
        <v>11</v>
      </c>
      <c r="R43" s="7" t="s">
        <v>11</v>
      </c>
      <c r="S43" s="7" t="s">
        <v>11</v>
      </c>
      <c r="T43" s="7" t="s">
        <v>11</v>
      </c>
      <c r="U43" s="7" t="s">
        <v>11</v>
      </c>
      <c r="V43" s="7" t="s">
        <v>11</v>
      </c>
      <c r="W43" s="7" t="s">
        <v>11</v>
      </c>
      <c r="X43" s="7" t="s">
        <v>11</v>
      </c>
    </row>
    <row r="44" spans="1:24" ht="25.5">
      <c r="A44" s="1">
        <v>17</v>
      </c>
      <c r="B44" s="4" t="s">
        <v>106</v>
      </c>
      <c r="C44" s="4" t="s">
        <v>12</v>
      </c>
      <c r="D44" s="7">
        <v>5430</v>
      </c>
      <c r="E44" s="7" t="s">
        <v>11</v>
      </c>
      <c r="F44" s="7" t="s">
        <v>11</v>
      </c>
      <c r="G44" s="7" t="s">
        <v>11</v>
      </c>
      <c r="H44" s="7" t="s">
        <v>11</v>
      </c>
      <c r="I44" s="7">
        <v>230</v>
      </c>
      <c r="J44" s="7"/>
      <c r="K44" s="7"/>
      <c r="L44" s="7"/>
      <c r="M44" s="7" t="s">
        <v>11</v>
      </c>
      <c r="N44" s="7" t="s">
        <v>11</v>
      </c>
      <c r="O44" s="7" t="s">
        <v>11</v>
      </c>
      <c r="P44" s="7" t="s">
        <v>11</v>
      </c>
      <c r="Q44" s="7" t="s">
        <v>11</v>
      </c>
      <c r="R44" s="7" t="s">
        <v>11</v>
      </c>
      <c r="S44" s="7" t="s">
        <v>11</v>
      </c>
      <c r="T44" s="7" t="s">
        <v>11</v>
      </c>
      <c r="U44" s="7" t="s">
        <v>11</v>
      </c>
      <c r="V44" s="7">
        <v>230</v>
      </c>
      <c r="W44" s="7" t="s">
        <v>11</v>
      </c>
      <c r="X44" s="7" t="s">
        <v>11</v>
      </c>
    </row>
    <row r="45" spans="1:24" ht="25.5">
      <c r="A45" s="1">
        <v>18</v>
      </c>
      <c r="B45" s="1" t="s">
        <v>100</v>
      </c>
      <c r="C45" s="3" t="s">
        <v>13</v>
      </c>
      <c r="D45" s="8">
        <v>4200</v>
      </c>
      <c r="E45" s="8" t="s">
        <v>11</v>
      </c>
      <c r="F45" s="7" t="s">
        <v>11</v>
      </c>
      <c r="G45" s="7" t="s">
        <v>11</v>
      </c>
      <c r="H45" s="7" t="s">
        <v>11</v>
      </c>
      <c r="I45" s="7">
        <v>130</v>
      </c>
      <c r="J45" s="7"/>
      <c r="K45" s="7"/>
      <c r="L45" s="7"/>
      <c r="M45" s="7" t="s">
        <v>11</v>
      </c>
      <c r="N45" s="7" t="s">
        <v>11</v>
      </c>
      <c r="O45" s="7" t="s">
        <v>11</v>
      </c>
      <c r="P45" s="7" t="s">
        <v>11</v>
      </c>
      <c r="Q45" s="7" t="s">
        <v>11</v>
      </c>
      <c r="R45" s="7" t="s">
        <v>11</v>
      </c>
      <c r="S45" s="7" t="s">
        <v>11</v>
      </c>
      <c r="T45" s="7" t="s">
        <v>11</v>
      </c>
      <c r="U45" s="7" t="s">
        <v>11</v>
      </c>
      <c r="V45" s="7">
        <v>130</v>
      </c>
      <c r="W45" s="7" t="s">
        <v>11</v>
      </c>
      <c r="X45" s="7" t="s">
        <v>11</v>
      </c>
    </row>
    <row r="46" spans="1:24" ht="12.75">
      <c r="A46" s="1">
        <v>19</v>
      </c>
      <c r="B46" s="1" t="s">
        <v>101</v>
      </c>
      <c r="C46" s="3" t="s">
        <v>14</v>
      </c>
      <c r="D46" s="8">
        <v>1230</v>
      </c>
      <c r="E46" s="8" t="s">
        <v>11</v>
      </c>
      <c r="F46" s="7" t="s">
        <v>11</v>
      </c>
      <c r="G46" s="7" t="s">
        <v>11</v>
      </c>
      <c r="H46" s="7" t="s">
        <v>11</v>
      </c>
      <c r="I46" s="7">
        <v>100</v>
      </c>
      <c r="J46" s="7"/>
      <c r="K46" s="7"/>
      <c r="L46" s="7"/>
      <c r="M46" s="7" t="s">
        <v>11</v>
      </c>
      <c r="N46" s="7" t="s">
        <v>11</v>
      </c>
      <c r="O46" s="7" t="s">
        <v>11</v>
      </c>
      <c r="P46" s="7" t="s">
        <v>11</v>
      </c>
      <c r="Q46" s="7" t="s">
        <v>11</v>
      </c>
      <c r="R46" s="7" t="s">
        <v>11</v>
      </c>
      <c r="S46" s="7" t="s">
        <v>11</v>
      </c>
      <c r="T46" s="7" t="s">
        <v>11</v>
      </c>
      <c r="U46" s="7" t="s">
        <v>11</v>
      </c>
      <c r="V46" s="7">
        <v>100</v>
      </c>
      <c r="W46" s="7" t="s">
        <v>11</v>
      </c>
      <c r="X46" s="7" t="s">
        <v>11</v>
      </c>
    </row>
    <row r="47" spans="1:24" ht="12.75">
      <c r="A47" s="1">
        <v>20</v>
      </c>
      <c r="B47" s="1"/>
      <c r="C47" s="4" t="s">
        <v>20</v>
      </c>
      <c r="D47" s="7">
        <v>330</v>
      </c>
      <c r="E47" s="7">
        <v>30</v>
      </c>
      <c r="F47" s="7">
        <v>90</v>
      </c>
      <c r="G47" s="7">
        <v>80</v>
      </c>
      <c r="H47" s="7">
        <v>65</v>
      </c>
      <c r="I47" s="7">
        <v>65</v>
      </c>
      <c r="J47" s="7">
        <v>30</v>
      </c>
      <c r="K47" s="7" t="s">
        <v>11</v>
      </c>
      <c r="L47" s="7" t="s">
        <v>11</v>
      </c>
      <c r="M47" s="7">
        <v>90</v>
      </c>
      <c r="N47" s="7" t="s">
        <v>11</v>
      </c>
      <c r="O47" s="7" t="s">
        <v>11</v>
      </c>
      <c r="P47" s="7">
        <v>80</v>
      </c>
      <c r="Q47" s="7" t="s">
        <v>11</v>
      </c>
      <c r="R47" s="7" t="s">
        <v>11</v>
      </c>
      <c r="S47" s="7">
        <v>65</v>
      </c>
      <c r="T47" s="7" t="s">
        <v>11</v>
      </c>
      <c r="U47" s="7" t="s">
        <v>11</v>
      </c>
      <c r="V47" s="7">
        <v>65</v>
      </c>
      <c r="W47" s="7" t="s">
        <v>11</v>
      </c>
      <c r="X47" s="7" t="s">
        <v>11</v>
      </c>
    </row>
    <row r="48" spans="1:24" ht="25.5">
      <c r="A48" s="1">
        <v>21</v>
      </c>
      <c r="B48" s="1"/>
      <c r="C48" s="4" t="s">
        <v>21</v>
      </c>
      <c r="D48" s="7">
        <v>650</v>
      </c>
      <c r="E48" s="7" t="s">
        <v>11</v>
      </c>
      <c r="F48" s="7">
        <v>80</v>
      </c>
      <c r="G48" s="7">
        <v>120</v>
      </c>
      <c r="H48" s="7">
        <v>250</v>
      </c>
      <c r="I48" s="7">
        <v>200</v>
      </c>
      <c r="J48" s="7" t="s">
        <v>11</v>
      </c>
      <c r="K48" s="7" t="s">
        <v>11</v>
      </c>
      <c r="L48" s="7" t="s">
        <v>11</v>
      </c>
      <c r="M48" s="7">
        <v>80</v>
      </c>
      <c r="N48" s="7" t="s">
        <v>11</v>
      </c>
      <c r="O48" s="7" t="s">
        <v>11</v>
      </c>
      <c r="P48" s="7">
        <v>120</v>
      </c>
      <c r="Q48" s="7" t="s">
        <v>11</v>
      </c>
      <c r="R48" s="7" t="s">
        <v>11</v>
      </c>
      <c r="S48" s="7">
        <v>250</v>
      </c>
      <c r="T48" s="7" t="s">
        <v>11</v>
      </c>
      <c r="U48" s="7" t="s">
        <v>11</v>
      </c>
      <c r="V48" s="7">
        <v>200</v>
      </c>
      <c r="W48" s="7" t="s">
        <v>11</v>
      </c>
      <c r="X48" s="7" t="s">
        <v>11</v>
      </c>
    </row>
    <row r="49" spans="1:24" ht="12.75">
      <c r="A49" s="29" t="s">
        <v>15</v>
      </c>
      <c r="B49" s="29"/>
      <c r="C49" s="29"/>
      <c r="D49" s="6">
        <f>SUM(D5,D6,D7,D8,D9,D10,D11,D12,D13,D14,D15,D16,D17,D23,D42,D43,D44,D47,D48)</f>
        <v>70131</v>
      </c>
      <c r="E49" s="6">
        <f>SUM(E5,E6,E7,E8,E10,E17,E43,E47)</f>
        <v>1245</v>
      </c>
      <c r="F49" s="6">
        <f>SUM(F6,F8,F9,F10,F11,F12,F13,F14,F17,F43,F47,F48)</f>
        <v>3159</v>
      </c>
      <c r="G49" s="6">
        <f>SUM(G8,G13,G14,G17,G23,G42,G47,G48)</f>
        <v>11014</v>
      </c>
      <c r="H49" s="6">
        <f>SUM(H15,H17,H23,H42,H47,H48)</f>
        <v>39833</v>
      </c>
      <c r="I49" s="6">
        <f>SUM(I15,I16,I17,I23,I42,I44,I47,I48)</f>
        <v>8210</v>
      </c>
      <c r="J49" s="6">
        <f>SUM(J5,J6,J7,J8,J10,J17,J43,J47)</f>
        <v>563</v>
      </c>
      <c r="K49" s="6">
        <f>SUM(K17)</f>
        <v>228</v>
      </c>
      <c r="L49" s="6">
        <f>SUM(L17)</f>
        <v>454</v>
      </c>
      <c r="M49" s="7">
        <f>SUM(M6,M8,M9,M10,M11,M12,M13,M14,M17,M43,M47,M48)</f>
        <v>1410</v>
      </c>
      <c r="N49" s="7">
        <f>SUM(N8,N17)</f>
        <v>613</v>
      </c>
      <c r="O49" s="7">
        <f>SUM(O8,O9,O17)</f>
        <v>1136</v>
      </c>
      <c r="P49" s="7">
        <f>SUM(P8,P13,P14,P47,P48)</f>
        <v>1010</v>
      </c>
      <c r="Q49" s="6">
        <f>SUM(Q8,Q17,Q23,Q42)</f>
        <v>4358.2</v>
      </c>
      <c r="R49" s="6">
        <f>SUM(R8,R17,R23,R42)</f>
        <v>5646</v>
      </c>
      <c r="S49" s="7">
        <f>SUM(S15,S47,S48)</f>
        <v>330</v>
      </c>
      <c r="T49" s="6">
        <f>SUM(T17,T23,T42)</f>
        <v>16816</v>
      </c>
      <c r="U49" s="6">
        <f>SUM(U17,U23,U42)</f>
        <v>22687</v>
      </c>
      <c r="V49" s="7">
        <f>SUM(V15,V16,V44,V47,V48)</f>
        <v>1175</v>
      </c>
      <c r="W49" s="6">
        <f>SUM(W17,W23,W42)</f>
        <v>2994</v>
      </c>
      <c r="X49" s="6">
        <f>SUM(X17,X23,X42)</f>
        <v>4041</v>
      </c>
    </row>
    <row r="50" spans="1:24" ht="12.75">
      <c r="A50" s="10"/>
      <c r="B50" s="10"/>
      <c r="C50" s="10"/>
      <c r="D50" s="14"/>
      <c r="E50" s="14"/>
      <c r="F50" s="11"/>
      <c r="G50" s="14"/>
      <c r="H50" s="14"/>
      <c r="I50" s="14"/>
      <c r="J50" s="14"/>
      <c r="K50" s="14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>
      <c r="A51" s="10"/>
      <c r="B51" s="10"/>
      <c r="C51" s="10" t="s">
        <v>117</v>
      </c>
      <c r="D51" s="14"/>
      <c r="E51" s="14"/>
      <c r="F51" s="11"/>
      <c r="G51" s="14"/>
      <c r="H51" s="14"/>
      <c r="I51" s="14"/>
      <c r="J51" s="14"/>
      <c r="K51" s="14"/>
      <c r="L51" s="14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>
      <c r="A52" s="10"/>
      <c r="B52" s="10"/>
      <c r="C52" s="10"/>
      <c r="D52" s="14"/>
      <c r="E52" s="14"/>
      <c r="F52" s="11"/>
      <c r="G52" s="14"/>
      <c r="H52" s="14"/>
      <c r="I52" s="14"/>
      <c r="J52" s="14"/>
      <c r="K52" s="14"/>
      <c r="L52" s="14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>
      <c r="A53" s="10"/>
      <c r="B53" s="34" t="s">
        <v>116</v>
      </c>
      <c r="C53" s="34"/>
      <c r="D53" s="14"/>
      <c r="E53" s="14"/>
      <c r="F53" s="11"/>
      <c r="G53" s="14"/>
      <c r="H53" s="14"/>
      <c r="I53" s="14"/>
      <c r="J53" s="14"/>
      <c r="K53" s="14"/>
      <c r="L53" s="14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24.75" customHeight="1">
      <c r="A54" s="10"/>
      <c r="B54" s="34"/>
      <c r="C54" s="3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12"/>
      <c r="B55" s="34" t="s">
        <v>19</v>
      </c>
      <c r="C55" s="3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>
      <c r="A56" s="12"/>
      <c r="B56" s="34"/>
      <c r="C56" s="3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.75">
      <c r="A57" s="1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>
      <c r="A58" s="12"/>
      <c r="B58" s="12"/>
      <c r="C58" s="1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>
      <c r="A59" s="12"/>
      <c r="B59" s="12"/>
      <c r="C59" s="1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>
      <c r="A60" s="12"/>
      <c r="B60" s="12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>
      <c r="A61" s="12"/>
      <c r="B61" s="12"/>
      <c r="C61" s="1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2.75">
      <c r="A62" s="12"/>
      <c r="B62" s="12"/>
      <c r="C62" s="1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2.75">
      <c r="A63" s="12"/>
      <c r="B63" s="12"/>
      <c r="C63" s="1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2.75">
      <c r="A64" s="13"/>
      <c r="B64" s="13"/>
      <c r="C64" s="1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4:12" ht="12.75">
      <c r="D65" s="5"/>
      <c r="E65" s="5"/>
      <c r="F65" s="5"/>
      <c r="G65" s="5"/>
      <c r="H65" s="5"/>
      <c r="I65" s="5"/>
      <c r="J65" s="5"/>
      <c r="K65" s="5"/>
      <c r="L65" s="5"/>
    </row>
  </sheetData>
  <mergeCells count="21">
    <mergeCell ref="A1:Q1"/>
    <mergeCell ref="R1:X1"/>
    <mergeCell ref="B55:C56"/>
    <mergeCell ref="B53:C54"/>
    <mergeCell ref="A49:C49"/>
    <mergeCell ref="J3:L3"/>
    <mergeCell ref="I3:I4"/>
    <mergeCell ref="F3:F4"/>
    <mergeCell ref="D2:D4"/>
    <mergeCell ref="G3:G4"/>
    <mergeCell ref="H3:H4"/>
    <mergeCell ref="E2:I2"/>
    <mergeCell ref="E3:E4"/>
    <mergeCell ref="B2:B4"/>
    <mergeCell ref="M3:O3"/>
    <mergeCell ref="P3:R3"/>
    <mergeCell ref="S3:U3"/>
    <mergeCell ref="V3:X3"/>
    <mergeCell ref="A2:A4"/>
    <mergeCell ref="C2:C4"/>
    <mergeCell ref="J2:X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Spółka Wodna Płonia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Bolesław</dc:creator>
  <cp:keywords/>
  <dc:description/>
  <cp:lastModifiedBy>romanl</cp:lastModifiedBy>
  <cp:lastPrinted>2010-11-29T09:30:18Z</cp:lastPrinted>
  <dcterms:created xsi:type="dcterms:W3CDTF">2010-10-11T09:24:53Z</dcterms:created>
  <dcterms:modified xsi:type="dcterms:W3CDTF">2011-01-03T13:37:11Z</dcterms:modified>
  <cp:category/>
  <cp:version/>
  <cp:contentType/>
  <cp:contentStatus/>
</cp:coreProperties>
</file>